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24120" windowHeight="15135" activeTab="0"/>
  </bookViews>
  <sheets>
    <sheet name="SUMMARY" sheetId="1" r:id="rId1"/>
    <sheet name="clly1" sheetId="2" r:id="rId2"/>
    <sheet name="clly2" sheetId="3" r:id="rId3"/>
    <sheet name="drd1" sheetId="4" r:id="rId4"/>
    <sheet name="drd2" sheetId="5" r:id="rId5"/>
    <sheet name="pc" sheetId="6" r:id="rId6"/>
    <sheet name="rk" sheetId="7" r:id="rId7"/>
    <sheet name="vr" sheetId="8" r:id="rId8"/>
    <sheet name="FIXES" sheetId="9" r:id="rId9"/>
  </sheets>
  <definedNames/>
  <calcPr fullCalcOnLoad="1"/>
</workbook>
</file>

<file path=xl/sharedStrings.xml><?xml version="1.0" encoding="utf-8"?>
<sst xmlns="http://schemas.openxmlformats.org/spreadsheetml/2006/main" count="303" uniqueCount="46">
  <si>
    <t>correct</t>
  </si>
  <si>
    <t>nomelcorr</t>
  </si>
  <si>
    <t>FP</t>
  </si>
  <si>
    <t>FN</t>
  </si>
  <si>
    <t>FNcorrF0</t>
  </si>
  <si>
    <t>incorrect</t>
  </si>
  <si>
    <t>CHcorrect</t>
  </si>
  <si>
    <t>CHnomelcorr</t>
  </si>
  <si>
    <t>CHFP</t>
  </si>
  <si>
    <t>CHFN</t>
  </si>
  <si>
    <t>CHFNcorrF0</t>
  </si>
  <si>
    <t>CHincorrect</t>
  </si>
  <si>
    <t>excerpt</t>
  </si>
  <si>
    <t>TOT</t>
  </si>
  <si>
    <t>GV</t>
  </si>
  <si>
    <t>GU</t>
  </si>
  <si>
    <t>TPC</t>
  </si>
  <si>
    <t>TPCh</t>
  </si>
  <si>
    <t>TN</t>
  </si>
  <si>
    <t>TP</t>
  </si>
  <si>
    <t>FNC</t>
  </si>
  <si>
    <t>FNCh</t>
  </si>
  <si>
    <t>KWPREC</t>
  </si>
  <si>
    <t>KWREC</t>
  </si>
  <si>
    <t>KWF</t>
  </si>
  <si>
    <t>KWPch</t>
  </si>
  <si>
    <t>KWRch</t>
  </si>
  <si>
    <t>KWFch</t>
  </si>
  <si>
    <t>Vx Recall</t>
  </si>
  <si>
    <t>Vx False Alm</t>
  </si>
  <si>
    <t>Vx d'</t>
  </si>
  <si>
    <t>Raw pitch</t>
  </si>
  <si>
    <t>Raw Chroma</t>
  </si>
  <si>
    <t>Overall Acc</t>
  </si>
  <si>
    <t>raw 8ve errs</t>
  </si>
  <si>
    <t>GV%</t>
  </si>
  <si>
    <t>GU%</t>
  </si>
  <si>
    <t>FIXES</t>
  </si>
  <si>
    <t>clly1</t>
  </si>
  <si>
    <t>clly2</t>
  </si>
  <si>
    <t>drd1</t>
  </si>
  <si>
    <t>drd2</t>
  </si>
  <si>
    <t>pc</t>
  </si>
  <si>
    <t>rk</t>
  </si>
  <si>
    <t>vr</t>
  </si>
  <si>
    <t>MIREX 2008 Audio Melody Sumary results - MIREX 2005 Dataset - All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</si>
</sst>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.75"/>
      <name val="Verdana"/>
      <family val="0"/>
    </font>
    <font>
      <b/>
      <sz val="12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MIREX2008 Audio Melody Results: MIREX 2005 Dataset - All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</c:f>
              <c:strCache>
                <c:ptCount val="1"/>
                <c:pt idx="0">
                  <c:v>pc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SUMMARY!$E$2:$G$2</c:f>
              <c:strCache/>
            </c:strRef>
          </c:cat>
          <c:val>
            <c:numRef>
              <c:f>SUMMARY!$E$3:$G$3</c:f>
              <c:numCache/>
            </c:numRef>
          </c:val>
        </c:ser>
        <c:ser>
          <c:idx val="1"/>
          <c:order val="1"/>
          <c:tx>
            <c:strRef>
              <c:f>SUMMARY!$A$4</c:f>
              <c:strCache>
                <c:ptCount val="1"/>
                <c:pt idx="0">
                  <c:v>drd2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SUMMARY!$E$2:$G$2</c:f>
              <c:strCache/>
            </c:strRef>
          </c:cat>
          <c:val>
            <c:numRef>
              <c:f>SUMMARY!$E$4:$G$4</c:f>
              <c:numCache/>
            </c:numRef>
          </c:val>
        </c:ser>
        <c:ser>
          <c:idx val="3"/>
          <c:order val="2"/>
          <c:tx>
            <c:strRef>
              <c:f>SUMMARY!$A$5</c:f>
              <c:strCache>
                <c:ptCount val="1"/>
                <c:pt idx="0">
                  <c:v>vr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SUMMARY!$E$2:$G$2</c:f>
              <c:strCache/>
            </c:strRef>
          </c:cat>
          <c:val>
            <c:numRef>
              <c:f>SUMMARY!$E$5:$G$5</c:f>
              <c:numCache/>
            </c:numRef>
          </c:val>
        </c:ser>
        <c:ser>
          <c:idx val="7"/>
          <c:order val="3"/>
          <c:tx>
            <c:strRef>
              <c:f>SUMMARY!$A$6</c:f>
              <c:strCache>
                <c:ptCount val="1"/>
                <c:pt idx="0">
                  <c:v>rk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SUMMARY!$E$2:$G$2</c:f>
              <c:strCache/>
            </c:strRef>
          </c:cat>
          <c:val>
            <c:numRef>
              <c:f>SUMMARY!$E$6:$G$6</c:f>
              <c:numCache/>
            </c:numRef>
          </c:val>
        </c:ser>
        <c:ser>
          <c:idx val="9"/>
          <c:order val="4"/>
          <c:tx>
            <c:strRef>
              <c:f>SUMMARY!$A$7</c:f>
              <c:strCache>
                <c:ptCount val="1"/>
                <c:pt idx="0">
                  <c:v>clly2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SUMMARY!$E$2:$G$2</c:f>
              <c:strCache/>
            </c:strRef>
          </c:cat>
          <c:val>
            <c:numRef>
              <c:f>SUMMARY!$E$7:$G$7</c:f>
              <c:numCache/>
            </c:numRef>
          </c:val>
        </c:ser>
        <c:ser>
          <c:idx val="2"/>
          <c:order val="5"/>
          <c:tx>
            <c:strRef>
              <c:f>SUMMARY!$A$8</c:f>
              <c:strCache>
                <c:ptCount val="1"/>
                <c:pt idx="0">
                  <c:v>drd1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SUMMARY!$E$2:$G$2</c:f>
              <c:strCache/>
            </c:strRef>
          </c:cat>
          <c:val>
            <c:numRef>
              <c:f>SUMMARY!$E$8:$G$8</c:f>
              <c:numCache/>
            </c:numRef>
          </c:val>
        </c:ser>
        <c:ser>
          <c:idx val="4"/>
          <c:order val="6"/>
          <c:tx>
            <c:strRef>
              <c:f>SUMMARY!$A$9</c:f>
              <c:strCache>
                <c:ptCount val="1"/>
                <c:pt idx="0">
                  <c:v>clly1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SUMMARY!$E$2:$G$2</c:f>
              <c:strCache/>
            </c:strRef>
          </c:cat>
          <c:val>
            <c:numRef>
              <c:f>SUMMARY!$E$9:$G$9</c:f>
              <c:numCache/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93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28575</xdr:rowOff>
    </xdr:from>
    <xdr:to>
      <xdr:col>8</xdr:col>
      <xdr:colOff>142875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66675" y="2133600"/>
        <a:ext cx="6781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G1" sqref="G1:G16384"/>
    </sheetView>
  </sheetViews>
  <sheetFormatPr defaultColWidth="9.00390625" defaultRowHeight="12.75"/>
  <cols>
    <col min="1" max="16384" width="11.00390625" style="0" customWidth="1"/>
  </cols>
  <sheetData>
    <row r="1" ht="12.75">
      <c r="A1" t="s">
        <v>45</v>
      </c>
    </row>
    <row r="2" spans="2:7" ht="12.75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2.75">
      <c r="A3" t="s">
        <v>42</v>
      </c>
      <c r="B3" s="1">
        <f>pc!AI29</f>
        <v>0.8386875788714621</v>
      </c>
      <c r="C3" s="1">
        <f>pc!AJ29</f>
        <v>0.19918667996623954</v>
      </c>
      <c r="D3" s="4">
        <f>pc!AK29</f>
        <v>1.8336080043425986</v>
      </c>
      <c r="E3" s="1">
        <f>pc!AL29</f>
        <v>0.7099037338868156</v>
      </c>
      <c r="F3" s="1">
        <f>pc!AM29</f>
        <v>0.7282543077066321</v>
      </c>
      <c r="G3" s="1">
        <f>pc!AN29</f>
        <v>0.6976398130636288</v>
      </c>
    </row>
    <row r="4" spans="1:7" ht="12.75">
      <c r="A4" t="str">
        <f>drd2!A1</f>
        <v>drd2</v>
      </c>
      <c r="B4" s="1">
        <f>drd2!AI29</f>
        <v>0.9197043446908238</v>
      </c>
      <c r="C4" s="1">
        <f>drd2!AJ29</f>
        <v>0.4918284355098596</v>
      </c>
      <c r="D4" s="4">
        <f>drd2!AK29</f>
        <v>1.4235703631461545</v>
      </c>
      <c r="E4" s="8">
        <f>drd2!AL29</f>
        <v>0.7239531857278543</v>
      </c>
      <c r="F4" s="8">
        <f>drd2!AM29</f>
        <v>0.762187994173398</v>
      </c>
      <c r="G4" s="1">
        <f>drd2!AN29</f>
        <v>0.6597942795221714</v>
      </c>
    </row>
    <row r="5" spans="1:7" ht="12.75">
      <c r="A5" t="s">
        <v>44</v>
      </c>
      <c r="B5" s="1">
        <f>vr!AI29</f>
        <v>0.8511627906976744</v>
      </c>
      <c r="C5" s="1">
        <f>vr!AJ29</f>
        <v>0.23808793063761222</v>
      </c>
      <c r="D5" s="4">
        <f>vr!AK29</f>
        <v>1.7538999574790797</v>
      </c>
      <c r="E5" s="1">
        <f>vr!AL29</f>
        <v>0.6967622844582044</v>
      </c>
      <c r="F5" s="1">
        <f>vr!AM29</f>
        <v>0.7649213200016959</v>
      </c>
      <c r="G5" s="1">
        <f>vr!AN29</f>
        <v>0.6491749353836938</v>
      </c>
    </row>
    <row r="6" spans="1:7" ht="12.75">
      <c r="A6" t="str">
        <f>rk!A1</f>
        <v>rk</v>
      </c>
      <c r="B6" s="1">
        <f>rk!AI29</f>
        <v>0.8563547863710114</v>
      </c>
      <c r="C6" s="1">
        <f>rk!AJ29</f>
        <v>0.4439499731450932</v>
      </c>
      <c r="D6" s="4">
        <f>rk!AK29</f>
        <v>1.2050465692743244</v>
      </c>
      <c r="E6" s="1">
        <f>rk!AL29</f>
        <v>0.7116868251000069</v>
      </c>
      <c r="F6" s="1">
        <f>rk!AM29</f>
        <v>0.7437753717289478</v>
      </c>
      <c r="G6" s="1">
        <f>rk!AN29</f>
        <v>0.6352665915996674</v>
      </c>
    </row>
    <row r="7" spans="1:7" ht="12.75">
      <c r="A7" t="str">
        <f>clly2!A1</f>
        <v>clly2</v>
      </c>
      <c r="B7" s="1">
        <f>clly2!AI29</f>
        <v>0.7782585181179016</v>
      </c>
      <c r="C7" s="1">
        <f>clly2!AJ29</f>
        <v>0.466815008056472</v>
      </c>
      <c r="D7" s="9">
        <f>clly2!AK29</f>
        <v>0.8496031655519611</v>
      </c>
      <c r="E7" s="8">
        <f>clly2!AL29</f>
        <v>0.6893694425927274</v>
      </c>
      <c r="F7" s="8">
        <f>clly2!AM29</f>
        <v>0.7197582362896006</v>
      </c>
      <c r="G7" s="8">
        <f>clly2!AN29</f>
        <v>0.6140623757467197</v>
      </c>
    </row>
    <row r="8" spans="1:7" ht="12.75">
      <c r="A8" t="str">
        <f>drd1!A1</f>
        <v>drd1</v>
      </c>
      <c r="B8" s="1">
        <f>drd1!AI29</f>
        <v>0.91914548404543</v>
      </c>
      <c r="C8" s="1">
        <f>drd1!AJ29</f>
        <v>0.6042354024399601</v>
      </c>
      <c r="D8" s="4">
        <f>drd1!AK29</f>
        <v>1.1350215393268592</v>
      </c>
      <c r="E8" s="1">
        <f>drd1!AL29</f>
        <v>0.5738548279457896</v>
      </c>
      <c r="F8" s="1">
        <f>drd1!AM29</f>
        <v>0.6527553198052054</v>
      </c>
      <c r="G8" s="1">
        <f>drd1!AN29</f>
        <v>0.5222523504561629</v>
      </c>
    </row>
    <row r="9" spans="1:7" ht="12.75">
      <c r="A9" t="str">
        <f>clly1!A1</f>
        <v>clly1</v>
      </c>
      <c r="B9" s="1">
        <f>clly1!AI29</f>
        <v>0.5820760835392635</v>
      </c>
      <c r="C9" s="1">
        <f>clly1!AJ29</f>
        <v>0.4216768565931916</v>
      </c>
      <c r="D9" s="4">
        <f>clly1!AK29</f>
        <v>0.40481311683661353</v>
      </c>
      <c r="E9" s="1">
        <f>clly1!AL29</f>
        <v>0.6893694425927274</v>
      </c>
      <c r="F9" s="1">
        <f>clly1!AM29</f>
        <v>0.7197582362896006</v>
      </c>
      <c r="G9" s="1">
        <f>clly1!AN29</f>
        <v>0.4888831160819393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B3" sqref="B3:M27"/>
    </sheetView>
  </sheetViews>
  <sheetFormatPr defaultColWidth="9.00390625" defaultRowHeight="12.75"/>
  <cols>
    <col min="1" max="1" width="10.25390625" style="0" customWidth="1"/>
    <col min="2" max="16384" width="8.75390625" style="0" customWidth="1"/>
  </cols>
  <sheetData>
    <row r="1" ht="12.75">
      <c r="A1" t="s">
        <v>38</v>
      </c>
    </row>
    <row r="2" spans="1:42" ht="12.75">
      <c r="A2" t="s">
        <v>12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O2" t="s">
        <v>13</v>
      </c>
      <c r="P2" t="s">
        <v>14</v>
      </c>
      <c r="Q2" t="s">
        <v>15</v>
      </c>
      <c r="R2" t="s">
        <v>35</v>
      </c>
      <c r="S2" t="s">
        <v>36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</v>
      </c>
      <c r="AA2" t="s">
        <v>3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P2" t="s">
        <v>34</v>
      </c>
    </row>
    <row r="3" spans="1:43" ht="12.75">
      <c r="A3">
        <v>1</v>
      </c>
      <c r="B3">
        <v>1211</v>
      </c>
      <c r="C3">
        <v>303</v>
      </c>
      <c r="D3">
        <v>289</v>
      </c>
      <c r="E3">
        <v>324</v>
      </c>
      <c r="F3">
        <v>49</v>
      </c>
      <c r="G3">
        <v>169</v>
      </c>
      <c r="H3">
        <v>1213</v>
      </c>
      <c r="I3">
        <v>303</v>
      </c>
      <c r="J3">
        <v>289</v>
      </c>
      <c r="K3">
        <v>324</v>
      </c>
      <c r="L3">
        <v>50</v>
      </c>
      <c r="M3">
        <v>167</v>
      </c>
      <c r="O3">
        <f>B3+G3+C3+D3+E3</f>
        <v>2296</v>
      </c>
      <c r="P3">
        <f>B3+G3+E3</f>
        <v>1704</v>
      </c>
      <c r="Q3">
        <f>C3+D3</f>
        <v>592</v>
      </c>
      <c r="R3" s="1">
        <f>P3/O3</f>
        <v>0.7421602787456446</v>
      </c>
      <c r="S3" s="1">
        <f>Q3/O3</f>
        <v>0.2578397212543554</v>
      </c>
      <c r="T3" s="3">
        <f>B3</f>
        <v>1211</v>
      </c>
      <c r="U3" s="3">
        <f>H3</f>
        <v>1213</v>
      </c>
      <c r="V3" s="3">
        <f>C3</f>
        <v>303</v>
      </c>
      <c r="W3" s="3">
        <f>B3+G3</f>
        <v>1380</v>
      </c>
      <c r="X3" s="3">
        <f>F3</f>
        <v>49</v>
      </c>
      <c r="Y3" s="3">
        <f>L3</f>
        <v>50</v>
      </c>
      <c r="Z3" s="3">
        <f>D3</f>
        <v>289</v>
      </c>
      <c r="AA3" s="3">
        <f>E3</f>
        <v>324</v>
      </c>
      <c r="AB3" s="1">
        <f>(T3+V3)/(W3+V3+Z3)</f>
        <v>0.7677484787018256</v>
      </c>
      <c r="AC3" s="1">
        <f>(T3+V3)/(W3+V3+AA3)</f>
        <v>0.7543597409068261</v>
      </c>
      <c r="AD3" s="1">
        <f>2*AB3*AC3/(AB3+AC3)</f>
        <v>0.7609952249308872</v>
      </c>
      <c r="AE3" s="1">
        <f>(U3+V3)/(W3+V3+Z3)</f>
        <v>0.768762677484787</v>
      </c>
      <c r="AF3" s="1">
        <f>(U3+V3)/(W3+V3+AA3)</f>
        <v>0.7553562531141006</v>
      </c>
      <c r="AG3" s="1">
        <f>2*AE3*AF3/(AE3+AF3)</f>
        <v>0.7620005026388539</v>
      </c>
      <c r="AI3" s="1">
        <f>W3/P3</f>
        <v>0.8098591549295775</v>
      </c>
      <c r="AJ3" s="2">
        <f>MAX(0.001,Z3)/MAX(0.001,Q3)</f>
        <v>0.48817567567567566</v>
      </c>
      <c r="AK3" s="6">
        <f>NORMSINV(AI3)-NORMSINV(AJ3)</f>
        <v>0.9070206294729143</v>
      </c>
      <c r="AL3" s="1">
        <f>(T3+X3)/P3</f>
        <v>0.7394366197183099</v>
      </c>
      <c r="AM3" s="1">
        <f>(U3+Y3)/P3</f>
        <v>0.7411971830985915</v>
      </c>
      <c r="AN3" s="2">
        <f>(T3+V3)/O3</f>
        <v>0.6594076655052264</v>
      </c>
      <c r="AO3" s="1"/>
      <c r="AP3" s="1">
        <f>AM3-AL3</f>
        <v>0.0017605633802816323</v>
      </c>
      <c r="AQ3" s="1"/>
    </row>
    <row r="4" spans="1:42" ht="12.75">
      <c r="A4">
        <v>2</v>
      </c>
      <c r="B4">
        <v>775</v>
      </c>
      <c r="C4">
        <v>138</v>
      </c>
      <c r="D4">
        <v>92</v>
      </c>
      <c r="E4">
        <v>955</v>
      </c>
      <c r="F4">
        <v>717</v>
      </c>
      <c r="G4">
        <v>55</v>
      </c>
      <c r="H4">
        <v>775</v>
      </c>
      <c r="I4">
        <v>138</v>
      </c>
      <c r="J4">
        <v>92</v>
      </c>
      <c r="K4">
        <v>955</v>
      </c>
      <c r="L4">
        <v>791</v>
      </c>
      <c r="M4">
        <v>55</v>
      </c>
      <c r="O4">
        <f aca="true" t="shared" si="0" ref="O4:O27">B4+G4+C4+D4+E4</f>
        <v>2015</v>
      </c>
      <c r="P4">
        <f aca="true" t="shared" si="1" ref="P4:P27">B4+G4+E4</f>
        <v>1785</v>
      </c>
      <c r="Q4">
        <f aca="true" t="shared" si="2" ref="Q4:Q27">C4+D4</f>
        <v>230</v>
      </c>
      <c r="R4" s="1">
        <f aca="true" t="shared" si="3" ref="R4:R27">P4/O4</f>
        <v>0.8858560794044665</v>
      </c>
      <c r="S4" s="1">
        <f aca="true" t="shared" si="4" ref="S4:S27">Q4/O4</f>
        <v>0.1141439205955335</v>
      </c>
      <c r="T4" s="3">
        <f aca="true" t="shared" si="5" ref="T4:T27">B4</f>
        <v>775</v>
      </c>
      <c r="U4" s="3">
        <f aca="true" t="shared" si="6" ref="U4:U27">H4</f>
        <v>775</v>
      </c>
      <c r="V4" s="3">
        <f aca="true" t="shared" si="7" ref="V4:V27">C4</f>
        <v>138</v>
      </c>
      <c r="W4" s="3">
        <f aca="true" t="shared" si="8" ref="W4:W27">B4+G4</f>
        <v>830</v>
      </c>
      <c r="X4" s="3">
        <f aca="true" t="shared" si="9" ref="X4:X27">F4</f>
        <v>717</v>
      </c>
      <c r="Y4" s="3">
        <f aca="true" t="shared" si="10" ref="Y4:Y27">L4</f>
        <v>791</v>
      </c>
      <c r="Z4" s="3">
        <f aca="true" t="shared" si="11" ref="Z4:Z27">D4</f>
        <v>92</v>
      </c>
      <c r="AA4" s="3">
        <f aca="true" t="shared" si="12" ref="AA4:AA27">E4</f>
        <v>955</v>
      </c>
      <c r="AB4" s="1">
        <f aca="true" t="shared" si="13" ref="AB4:AB27">(T4+V4)/(W4+V4+Z4)</f>
        <v>0.8613207547169811</v>
      </c>
      <c r="AC4" s="1">
        <f aca="true" t="shared" si="14" ref="AC4:AC27">(T4+V4)/(W4+V4+AA4)</f>
        <v>0.4747789911596464</v>
      </c>
      <c r="AD4" s="1">
        <f aca="true" t="shared" si="15" ref="AD4:AD27">2*AB4*AC4/(AB4+AC4)</f>
        <v>0.612135434126718</v>
      </c>
      <c r="AE4" s="1">
        <f aca="true" t="shared" si="16" ref="AE4:AE27">(U4+V4)/(W4+V4+Z4)</f>
        <v>0.8613207547169811</v>
      </c>
      <c r="AF4" s="1">
        <f aca="true" t="shared" si="17" ref="AF4:AF27">(U4+V4)/(W4+V4+AA4)</f>
        <v>0.4747789911596464</v>
      </c>
      <c r="AG4" s="1">
        <f aca="true" t="shared" si="18" ref="AG4:AG27">2*AE4*AF4/(AE4+AF4)</f>
        <v>0.612135434126718</v>
      </c>
      <c r="AI4" s="1">
        <f aca="true" t="shared" si="19" ref="AI4:AI27">W4/P4</f>
        <v>0.4649859943977591</v>
      </c>
      <c r="AJ4" s="2">
        <f aca="true" t="shared" si="20" ref="AJ4:AJ27">MAX(0.001,Z4)/MAX(0.001,Q4)</f>
        <v>0.4</v>
      </c>
      <c r="AK4" s="6">
        <f aca="true" t="shared" si="21" ref="AK4:AK29">NORMSINV(AI4)-NORMSINV(AJ4)</f>
        <v>0.16546732329359862</v>
      </c>
      <c r="AL4" s="1">
        <f aca="true" t="shared" si="22" ref="AL4:AL27">(T4+X4)/P4</f>
        <v>0.8358543417366947</v>
      </c>
      <c r="AM4" s="1">
        <f aca="true" t="shared" si="23" ref="AM4:AM27">(U4+Y4)/P4</f>
        <v>0.8773109243697479</v>
      </c>
      <c r="AN4" s="2">
        <f aca="true" t="shared" si="24" ref="AN4:AN27">(T4+V4)/O4</f>
        <v>0.4531017369727047</v>
      </c>
      <c r="AO4" s="1"/>
      <c r="AP4" s="1">
        <f aca="true" t="shared" si="25" ref="AP4:AP27">AM4-AL4</f>
        <v>0.041456582633053185</v>
      </c>
    </row>
    <row r="5" spans="1:42" ht="12.75">
      <c r="A5">
        <v>3</v>
      </c>
      <c r="B5">
        <v>1193</v>
      </c>
      <c r="C5">
        <v>570</v>
      </c>
      <c r="D5">
        <v>141</v>
      </c>
      <c r="E5">
        <v>485</v>
      </c>
      <c r="F5">
        <v>222</v>
      </c>
      <c r="G5">
        <v>196</v>
      </c>
      <c r="H5">
        <v>1193</v>
      </c>
      <c r="I5">
        <v>570</v>
      </c>
      <c r="J5">
        <v>141</v>
      </c>
      <c r="K5">
        <v>485</v>
      </c>
      <c r="L5">
        <v>225</v>
      </c>
      <c r="M5">
        <v>196</v>
      </c>
      <c r="O5">
        <f t="shared" si="0"/>
        <v>2585</v>
      </c>
      <c r="P5">
        <f t="shared" si="1"/>
        <v>1874</v>
      </c>
      <c r="Q5">
        <f t="shared" si="2"/>
        <v>711</v>
      </c>
      <c r="R5" s="1">
        <f t="shared" si="3"/>
        <v>0.7249516441005802</v>
      </c>
      <c r="S5" s="1">
        <f t="shared" si="4"/>
        <v>0.2750483558994197</v>
      </c>
      <c r="T5" s="3">
        <f t="shared" si="5"/>
        <v>1193</v>
      </c>
      <c r="U5" s="3">
        <f t="shared" si="6"/>
        <v>1193</v>
      </c>
      <c r="V5" s="3">
        <f t="shared" si="7"/>
        <v>570</v>
      </c>
      <c r="W5" s="3">
        <f t="shared" si="8"/>
        <v>1389</v>
      </c>
      <c r="X5" s="3">
        <f t="shared" si="9"/>
        <v>222</v>
      </c>
      <c r="Y5" s="3">
        <f t="shared" si="10"/>
        <v>225</v>
      </c>
      <c r="Z5" s="3">
        <f t="shared" si="11"/>
        <v>141</v>
      </c>
      <c r="AA5" s="3">
        <f t="shared" si="12"/>
        <v>485</v>
      </c>
      <c r="AB5" s="1">
        <f t="shared" si="13"/>
        <v>0.8395238095238096</v>
      </c>
      <c r="AC5" s="1">
        <f t="shared" si="14"/>
        <v>0.7213584288052373</v>
      </c>
      <c r="AD5" s="1">
        <f t="shared" si="15"/>
        <v>0.7759683098591549</v>
      </c>
      <c r="AE5" s="1">
        <f t="shared" si="16"/>
        <v>0.8395238095238096</v>
      </c>
      <c r="AF5" s="1">
        <f t="shared" si="17"/>
        <v>0.7213584288052373</v>
      </c>
      <c r="AG5" s="1">
        <f t="shared" si="18"/>
        <v>0.7759683098591549</v>
      </c>
      <c r="AI5" s="1">
        <f t="shared" si="19"/>
        <v>0.7411953041622199</v>
      </c>
      <c r="AJ5" s="2">
        <f t="shared" si="20"/>
        <v>0.19831223628691982</v>
      </c>
      <c r="AK5" s="6">
        <f t="shared" si="21"/>
        <v>1.494699617393111</v>
      </c>
      <c r="AL5" s="1">
        <f t="shared" si="22"/>
        <v>0.7550693703308431</v>
      </c>
      <c r="AM5" s="1">
        <f t="shared" si="23"/>
        <v>0.7566702241195304</v>
      </c>
      <c r="AN5" s="2">
        <f t="shared" si="24"/>
        <v>0.6820116054158607</v>
      </c>
      <c r="AO5" s="1"/>
      <c r="AP5" s="1">
        <f t="shared" si="25"/>
        <v>0.0016008537886873508</v>
      </c>
    </row>
    <row r="6" spans="1:42" ht="12.75">
      <c r="A6">
        <v>4</v>
      </c>
      <c r="B6">
        <v>685</v>
      </c>
      <c r="C6">
        <v>375</v>
      </c>
      <c r="D6">
        <v>566</v>
      </c>
      <c r="E6">
        <v>374</v>
      </c>
      <c r="F6">
        <v>24</v>
      </c>
      <c r="G6">
        <v>396</v>
      </c>
      <c r="H6">
        <v>771</v>
      </c>
      <c r="I6">
        <v>375</v>
      </c>
      <c r="J6">
        <v>566</v>
      </c>
      <c r="K6">
        <v>374</v>
      </c>
      <c r="L6">
        <v>64</v>
      </c>
      <c r="M6">
        <v>310</v>
      </c>
      <c r="O6">
        <f t="shared" si="0"/>
        <v>2396</v>
      </c>
      <c r="P6">
        <f t="shared" si="1"/>
        <v>1455</v>
      </c>
      <c r="Q6">
        <f t="shared" si="2"/>
        <v>941</v>
      </c>
      <c r="R6" s="1">
        <f t="shared" si="3"/>
        <v>0.6072621035058431</v>
      </c>
      <c r="S6" s="1">
        <f t="shared" si="4"/>
        <v>0.3927378964941569</v>
      </c>
      <c r="T6" s="3">
        <f t="shared" si="5"/>
        <v>685</v>
      </c>
      <c r="U6" s="3">
        <f t="shared" si="6"/>
        <v>771</v>
      </c>
      <c r="V6" s="3">
        <f t="shared" si="7"/>
        <v>375</v>
      </c>
      <c r="W6" s="3">
        <f t="shared" si="8"/>
        <v>1081</v>
      </c>
      <c r="X6" s="3">
        <f t="shared" si="9"/>
        <v>24</v>
      </c>
      <c r="Y6" s="3">
        <f t="shared" si="10"/>
        <v>64</v>
      </c>
      <c r="Z6" s="3">
        <f t="shared" si="11"/>
        <v>566</v>
      </c>
      <c r="AA6" s="3">
        <f t="shared" si="12"/>
        <v>374</v>
      </c>
      <c r="AB6" s="1">
        <f t="shared" si="13"/>
        <v>0.5242334322453017</v>
      </c>
      <c r="AC6" s="1">
        <f t="shared" si="14"/>
        <v>0.5792349726775956</v>
      </c>
      <c r="AD6" s="1">
        <f t="shared" si="15"/>
        <v>0.5503634475597092</v>
      </c>
      <c r="AE6" s="1">
        <f t="shared" si="16"/>
        <v>0.5667655786350149</v>
      </c>
      <c r="AF6" s="1">
        <f t="shared" si="17"/>
        <v>0.6262295081967213</v>
      </c>
      <c r="AG6" s="1">
        <f t="shared" si="18"/>
        <v>0.5950155763239875</v>
      </c>
      <c r="AI6" s="1">
        <f t="shared" si="19"/>
        <v>0.7429553264604811</v>
      </c>
      <c r="AJ6" s="2">
        <f t="shared" si="20"/>
        <v>0.6014877789585548</v>
      </c>
      <c r="AK6" s="6">
        <f t="shared" si="21"/>
        <v>0.3952831716084736</v>
      </c>
      <c r="AL6" s="1">
        <f t="shared" si="22"/>
        <v>0.4872852233676976</v>
      </c>
      <c r="AM6" s="1">
        <f t="shared" si="23"/>
        <v>0.5738831615120275</v>
      </c>
      <c r="AN6" s="2">
        <f t="shared" si="24"/>
        <v>0.44240400667779634</v>
      </c>
      <c r="AO6" s="1"/>
      <c r="AP6" s="1">
        <f t="shared" si="25"/>
        <v>0.08659793814432987</v>
      </c>
    </row>
    <row r="7" spans="1:42" ht="12.75">
      <c r="A7">
        <v>5</v>
      </c>
      <c r="B7">
        <v>809</v>
      </c>
      <c r="C7">
        <v>0</v>
      </c>
      <c r="D7">
        <v>0</v>
      </c>
      <c r="E7">
        <v>6885</v>
      </c>
      <c r="F7">
        <v>2309</v>
      </c>
      <c r="G7">
        <v>826</v>
      </c>
      <c r="H7">
        <v>873</v>
      </c>
      <c r="I7">
        <v>0</v>
      </c>
      <c r="J7">
        <v>0</v>
      </c>
      <c r="K7">
        <v>6885</v>
      </c>
      <c r="L7">
        <v>2876</v>
      </c>
      <c r="M7">
        <v>762</v>
      </c>
      <c r="O7">
        <f t="shared" si="0"/>
        <v>8520</v>
      </c>
      <c r="P7">
        <f t="shared" si="1"/>
        <v>8520</v>
      </c>
      <c r="Q7">
        <f t="shared" si="2"/>
        <v>0</v>
      </c>
      <c r="R7" s="1">
        <f t="shared" si="3"/>
        <v>1</v>
      </c>
      <c r="S7" s="1">
        <f t="shared" si="4"/>
        <v>0</v>
      </c>
      <c r="T7" s="3">
        <f t="shared" si="5"/>
        <v>809</v>
      </c>
      <c r="U7" s="3">
        <f t="shared" si="6"/>
        <v>873</v>
      </c>
      <c r="V7" s="3">
        <f t="shared" si="7"/>
        <v>0</v>
      </c>
      <c r="W7" s="3">
        <f t="shared" si="8"/>
        <v>1635</v>
      </c>
      <c r="X7" s="3">
        <f t="shared" si="9"/>
        <v>2309</v>
      </c>
      <c r="Y7" s="3">
        <f t="shared" si="10"/>
        <v>2876</v>
      </c>
      <c r="Z7" s="3">
        <f t="shared" si="11"/>
        <v>0</v>
      </c>
      <c r="AA7" s="3">
        <f t="shared" si="12"/>
        <v>6885</v>
      </c>
      <c r="AB7" s="1">
        <f t="shared" si="13"/>
        <v>0.4948012232415902</v>
      </c>
      <c r="AC7" s="1">
        <f t="shared" si="14"/>
        <v>0.09495305164319248</v>
      </c>
      <c r="AD7" s="1">
        <f t="shared" si="15"/>
        <v>0.15933037912358441</v>
      </c>
      <c r="AE7" s="1">
        <f t="shared" si="16"/>
        <v>0.5339449541284403</v>
      </c>
      <c r="AF7" s="1">
        <f t="shared" si="17"/>
        <v>0.10246478873239437</v>
      </c>
      <c r="AG7" s="1">
        <f t="shared" si="18"/>
        <v>0.17193500738552436</v>
      </c>
      <c r="AI7" s="1">
        <f t="shared" si="19"/>
        <v>0.19190140845070422</v>
      </c>
      <c r="AJ7" s="2">
        <f t="shared" si="20"/>
        <v>1</v>
      </c>
      <c r="AK7" s="6" t="e">
        <f t="shared" si="21"/>
        <v>#NUM!</v>
      </c>
      <c r="AL7" s="1">
        <f t="shared" si="22"/>
        <v>0.36596244131455397</v>
      </c>
      <c r="AM7" s="1">
        <f t="shared" si="23"/>
        <v>0.44002347417840376</v>
      </c>
      <c r="AN7" s="2">
        <f t="shared" si="24"/>
        <v>0.09495305164319248</v>
      </c>
      <c r="AO7" s="1"/>
      <c r="AP7" s="1">
        <f t="shared" si="25"/>
        <v>0.0740610328638498</v>
      </c>
    </row>
    <row r="8" spans="1:42" ht="12.75">
      <c r="A8">
        <v>6</v>
      </c>
      <c r="B8">
        <v>748</v>
      </c>
      <c r="C8">
        <v>282</v>
      </c>
      <c r="D8">
        <v>324</v>
      </c>
      <c r="E8">
        <v>239</v>
      </c>
      <c r="F8">
        <v>18</v>
      </c>
      <c r="G8">
        <v>161</v>
      </c>
      <c r="H8">
        <v>767</v>
      </c>
      <c r="I8">
        <v>282</v>
      </c>
      <c r="J8">
        <v>324</v>
      </c>
      <c r="K8">
        <v>239</v>
      </c>
      <c r="L8">
        <v>42</v>
      </c>
      <c r="M8">
        <v>142</v>
      </c>
      <c r="O8">
        <f t="shared" si="0"/>
        <v>1754</v>
      </c>
      <c r="P8">
        <f t="shared" si="1"/>
        <v>1148</v>
      </c>
      <c r="Q8">
        <f t="shared" si="2"/>
        <v>606</v>
      </c>
      <c r="R8" s="1">
        <f t="shared" si="3"/>
        <v>0.6545039908779932</v>
      </c>
      <c r="S8" s="1">
        <f t="shared" si="4"/>
        <v>0.34549600912200684</v>
      </c>
      <c r="T8" s="3">
        <f t="shared" si="5"/>
        <v>748</v>
      </c>
      <c r="U8" s="3">
        <f t="shared" si="6"/>
        <v>767</v>
      </c>
      <c r="V8" s="3">
        <f t="shared" si="7"/>
        <v>282</v>
      </c>
      <c r="W8" s="3">
        <f t="shared" si="8"/>
        <v>909</v>
      </c>
      <c r="X8" s="3">
        <f t="shared" si="9"/>
        <v>18</v>
      </c>
      <c r="Y8" s="3">
        <f t="shared" si="10"/>
        <v>42</v>
      </c>
      <c r="Z8" s="3">
        <f t="shared" si="11"/>
        <v>324</v>
      </c>
      <c r="AA8" s="3">
        <f t="shared" si="12"/>
        <v>239</v>
      </c>
      <c r="AB8" s="1">
        <f t="shared" si="13"/>
        <v>0.6798679867986799</v>
      </c>
      <c r="AC8" s="1">
        <f t="shared" si="14"/>
        <v>0.7202797202797203</v>
      </c>
      <c r="AD8" s="1">
        <f t="shared" si="15"/>
        <v>0.6994906621392191</v>
      </c>
      <c r="AE8" s="1">
        <f t="shared" si="16"/>
        <v>0.6924092409240924</v>
      </c>
      <c r="AF8" s="1">
        <f t="shared" si="17"/>
        <v>0.7335664335664336</v>
      </c>
      <c r="AG8" s="1">
        <f t="shared" si="18"/>
        <v>0.7123938879456706</v>
      </c>
      <c r="AI8" s="1">
        <f t="shared" si="19"/>
        <v>0.7918118466898955</v>
      </c>
      <c r="AJ8" s="2">
        <f t="shared" si="20"/>
        <v>0.5346534653465347</v>
      </c>
      <c r="AK8" s="6">
        <f t="shared" si="21"/>
        <v>0.7257510885625911</v>
      </c>
      <c r="AL8" s="1">
        <f t="shared" si="22"/>
        <v>0.6672473867595818</v>
      </c>
      <c r="AM8" s="1">
        <f t="shared" si="23"/>
        <v>0.7047038327526133</v>
      </c>
      <c r="AN8" s="2">
        <f t="shared" si="24"/>
        <v>0.5872291904218928</v>
      </c>
      <c r="AO8" s="1"/>
      <c r="AP8" s="1">
        <f t="shared" si="25"/>
        <v>0.03745644599303144</v>
      </c>
    </row>
    <row r="9" spans="1:42" ht="12.75">
      <c r="A9">
        <v>7</v>
      </c>
      <c r="B9">
        <v>1358</v>
      </c>
      <c r="C9">
        <v>176</v>
      </c>
      <c r="D9">
        <v>317</v>
      </c>
      <c r="E9">
        <v>435</v>
      </c>
      <c r="F9">
        <v>167</v>
      </c>
      <c r="G9">
        <v>279</v>
      </c>
      <c r="H9">
        <v>1359</v>
      </c>
      <c r="I9">
        <v>176</v>
      </c>
      <c r="J9">
        <v>317</v>
      </c>
      <c r="K9">
        <v>435</v>
      </c>
      <c r="L9">
        <v>174</v>
      </c>
      <c r="M9">
        <v>278</v>
      </c>
      <c r="O9">
        <f t="shared" si="0"/>
        <v>2565</v>
      </c>
      <c r="P9">
        <f t="shared" si="1"/>
        <v>2072</v>
      </c>
      <c r="Q9">
        <f t="shared" si="2"/>
        <v>493</v>
      </c>
      <c r="R9" s="1">
        <f t="shared" si="3"/>
        <v>0.8077972709551657</v>
      </c>
      <c r="S9" s="1">
        <f t="shared" si="4"/>
        <v>0.19220272904483432</v>
      </c>
      <c r="T9" s="3">
        <f t="shared" si="5"/>
        <v>1358</v>
      </c>
      <c r="U9" s="3">
        <f t="shared" si="6"/>
        <v>1359</v>
      </c>
      <c r="V9" s="3">
        <f t="shared" si="7"/>
        <v>176</v>
      </c>
      <c r="W9" s="3">
        <f t="shared" si="8"/>
        <v>1637</v>
      </c>
      <c r="X9" s="3">
        <f t="shared" si="9"/>
        <v>167</v>
      </c>
      <c r="Y9" s="3">
        <f t="shared" si="10"/>
        <v>174</v>
      </c>
      <c r="Z9" s="3">
        <f t="shared" si="11"/>
        <v>317</v>
      </c>
      <c r="AA9" s="3">
        <f t="shared" si="12"/>
        <v>435</v>
      </c>
      <c r="AB9" s="1">
        <f t="shared" si="13"/>
        <v>0.72018779342723</v>
      </c>
      <c r="AC9" s="1">
        <f t="shared" si="14"/>
        <v>0.6823843416370107</v>
      </c>
      <c r="AD9" s="1">
        <f t="shared" si="15"/>
        <v>0.7007766103243489</v>
      </c>
      <c r="AE9" s="1">
        <f t="shared" si="16"/>
        <v>0.7206572769953051</v>
      </c>
      <c r="AF9" s="1">
        <f t="shared" si="17"/>
        <v>0.6828291814946619</v>
      </c>
      <c r="AG9" s="1">
        <f t="shared" si="18"/>
        <v>0.7012334399269072</v>
      </c>
      <c r="AI9" s="1">
        <f t="shared" si="19"/>
        <v>0.790057915057915</v>
      </c>
      <c r="AJ9" s="2">
        <f t="shared" si="20"/>
        <v>0.6430020283975659</v>
      </c>
      <c r="AK9" s="6">
        <f t="shared" si="21"/>
        <v>0.44012711321369147</v>
      </c>
      <c r="AL9" s="1">
        <f t="shared" si="22"/>
        <v>0.736003861003861</v>
      </c>
      <c r="AM9" s="1">
        <f t="shared" si="23"/>
        <v>0.7398648648648649</v>
      </c>
      <c r="AN9" s="2">
        <f t="shared" si="24"/>
        <v>0.5980506822612086</v>
      </c>
      <c r="AO9" s="1"/>
      <c r="AP9" s="1">
        <f t="shared" si="25"/>
        <v>0.0038610038610039643</v>
      </c>
    </row>
    <row r="10" spans="1:42" ht="12.75">
      <c r="A10">
        <v>8</v>
      </c>
      <c r="B10">
        <v>1133</v>
      </c>
      <c r="C10">
        <v>523</v>
      </c>
      <c r="D10">
        <v>390</v>
      </c>
      <c r="E10">
        <v>1062</v>
      </c>
      <c r="F10">
        <v>499</v>
      </c>
      <c r="G10">
        <v>216</v>
      </c>
      <c r="H10">
        <v>1133</v>
      </c>
      <c r="I10">
        <v>523</v>
      </c>
      <c r="J10">
        <v>390</v>
      </c>
      <c r="K10">
        <v>1062</v>
      </c>
      <c r="L10">
        <v>692</v>
      </c>
      <c r="M10">
        <v>216</v>
      </c>
      <c r="O10">
        <f t="shared" si="0"/>
        <v>3324</v>
      </c>
      <c r="P10">
        <f t="shared" si="1"/>
        <v>2411</v>
      </c>
      <c r="Q10">
        <f t="shared" si="2"/>
        <v>913</v>
      </c>
      <c r="R10" s="1">
        <f t="shared" si="3"/>
        <v>0.7253309265944645</v>
      </c>
      <c r="S10" s="1">
        <f t="shared" si="4"/>
        <v>0.2746690734055355</v>
      </c>
      <c r="T10" s="3">
        <f t="shared" si="5"/>
        <v>1133</v>
      </c>
      <c r="U10" s="3">
        <f t="shared" si="6"/>
        <v>1133</v>
      </c>
      <c r="V10" s="3">
        <f t="shared" si="7"/>
        <v>523</v>
      </c>
      <c r="W10" s="3">
        <f t="shared" si="8"/>
        <v>1349</v>
      </c>
      <c r="X10" s="3">
        <f t="shared" si="9"/>
        <v>499</v>
      </c>
      <c r="Y10" s="3">
        <f t="shared" si="10"/>
        <v>692</v>
      </c>
      <c r="Z10" s="3">
        <f t="shared" si="11"/>
        <v>390</v>
      </c>
      <c r="AA10" s="3">
        <f t="shared" si="12"/>
        <v>1062</v>
      </c>
      <c r="AB10" s="1">
        <f t="shared" si="13"/>
        <v>0.7320954907161804</v>
      </c>
      <c r="AC10" s="1">
        <f t="shared" si="14"/>
        <v>0.5644171779141104</v>
      </c>
      <c r="AD10" s="1">
        <f t="shared" si="15"/>
        <v>0.6374133949191686</v>
      </c>
      <c r="AE10" s="1">
        <f t="shared" si="16"/>
        <v>0.7320954907161804</v>
      </c>
      <c r="AF10" s="1">
        <f t="shared" si="17"/>
        <v>0.5644171779141104</v>
      </c>
      <c r="AG10" s="1">
        <f t="shared" si="18"/>
        <v>0.6374133949191686</v>
      </c>
      <c r="AI10" s="1">
        <f t="shared" si="19"/>
        <v>0.5595188718374119</v>
      </c>
      <c r="AJ10" s="2">
        <f t="shared" si="20"/>
        <v>0.42716319824753557</v>
      </c>
      <c r="AK10" s="6">
        <f t="shared" si="21"/>
        <v>0.33335057578368554</v>
      </c>
      <c r="AL10" s="1">
        <f t="shared" si="22"/>
        <v>0.6768975528826213</v>
      </c>
      <c r="AM10" s="1">
        <f t="shared" si="23"/>
        <v>0.7569473247615097</v>
      </c>
      <c r="AN10" s="2">
        <f t="shared" si="24"/>
        <v>0.4981949458483754</v>
      </c>
      <c r="AO10" s="1"/>
      <c r="AP10" s="1">
        <f t="shared" si="25"/>
        <v>0.0800497718788884</v>
      </c>
    </row>
    <row r="11" spans="1:42" ht="12.75">
      <c r="A11">
        <v>9</v>
      </c>
      <c r="B11">
        <v>228</v>
      </c>
      <c r="C11">
        <v>0</v>
      </c>
      <c r="D11">
        <v>0</v>
      </c>
      <c r="E11">
        <v>2828</v>
      </c>
      <c r="F11">
        <v>1928</v>
      </c>
      <c r="G11">
        <v>64</v>
      </c>
      <c r="H11">
        <v>228</v>
      </c>
      <c r="I11">
        <v>0</v>
      </c>
      <c r="J11">
        <v>0</v>
      </c>
      <c r="K11">
        <v>2828</v>
      </c>
      <c r="L11">
        <v>1929</v>
      </c>
      <c r="M11">
        <v>64</v>
      </c>
      <c r="O11">
        <f>B11+G11+C11+D11+E11+FIXES!E11</f>
        <v>3120</v>
      </c>
      <c r="P11">
        <f>B11+G11+E11+FIXES!E11</f>
        <v>3120</v>
      </c>
      <c r="Q11">
        <f t="shared" si="2"/>
        <v>0</v>
      </c>
      <c r="R11" s="1">
        <f t="shared" si="3"/>
        <v>1</v>
      </c>
      <c r="S11" s="1">
        <f t="shared" si="4"/>
        <v>0</v>
      </c>
      <c r="T11" s="3">
        <f t="shared" si="5"/>
        <v>228</v>
      </c>
      <c r="U11" s="3">
        <f t="shared" si="6"/>
        <v>228</v>
      </c>
      <c r="V11" s="3">
        <f t="shared" si="7"/>
        <v>0</v>
      </c>
      <c r="W11" s="3">
        <f t="shared" si="8"/>
        <v>292</v>
      </c>
      <c r="X11" s="3">
        <f t="shared" si="9"/>
        <v>1928</v>
      </c>
      <c r="Y11" s="3">
        <f t="shared" si="10"/>
        <v>1929</v>
      </c>
      <c r="Z11" s="3">
        <f t="shared" si="11"/>
        <v>0</v>
      </c>
      <c r="AA11" s="3">
        <f>E11</f>
        <v>2828</v>
      </c>
      <c r="AB11" s="1">
        <f t="shared" si="13"/>
        <v>0.7808219178082192</v>
      </c>
      <c r="AC11" s="1">
        <f t="shared" si="14"/>
        <v>0.07307692307692308</v>
      </c>
      <c r="AD11" s="1">
        <f t="shared" si="15"/>
        <v>0.1336459554513482</v>
      </c>
      <c r="AE11" s="1">
        <f t="shared" si="16"/>
        <v>0.7808219178082192</v>
      </c>
      <c r="AF11" s="1">
        <f t="shared" si="17"/>
        <v>0.07307692307692308</v>
      </c>
      <c r="AG11" s="1">
        <f t="shared" si="18"/>
        <v>0.1336459554513482</v>
      </c>
      <c r="AI11" s="1">
        <f t="shared" si="19"/>
        <v>0.09358974358974359</v>
      </c>
      <c r="AJ11" s="2">
        <f t="shared" si="20"/>
        <v>1</v>
      </c>
      <c r="AK11" s="6" t="e">
        <f t="shared" si="21"/>
        <v>#NUM!</v>
      </c>
      <c r="AL11" s="1">
        <f t="shared" si="22"/>
        <v>0.691025641025641</v>
      </c>
      <c r="AM11" s="1">
        <f t="shared" si="23"/>
        <v>0.6913461538461538</v>
      </c>
      <c r="AN11" s="2">
        <f t="shared" si="24"/>
        <v>0.07307692307692308</v>
      </c>
      <c r="AO11" s="1"/>
      <c r="AP11" s="1">
        <f t="shared" si="25"/>
        <v>0.0003205128205128194</v>
      </c>
    </row>
    <row r="12" spans="1:42" ht="12.75">
      <c r="A12">
        <v>10</v>
      </c>
      <c r="B12">
        <v>679</v>
      </c>
      <c r="C12">
        <v>455</v>
      </c>
      <c r="D12">
        <v>124</v>
      </c>
      <c r="E12">
        <v>185</v>
      </c>
      <c r="F12">
        <v>25</v>
      </c>
      <c r="G12">
        <v>167</v>
      </c>
      <c r="H12">
        <v>679</v>
      </c>
      <c r="I12">
        <v>455</v>
      </c>
      <c r="J12">
        <v>124</v>
      </c>
      <c r="K12">
        <v>185</v>
      </c>
      <c r="L12">
        <v>30</v>
      </c>
      <c r="M12">
        <v>167</v>
      </c>
      <c r="O12">
        <f t="shared" si="0"/>
        <v>1610</v>
      </c>
      <c r="P12">
        <f t="shared" si="1"/>
        <v>1031</v>
      </c>
      <c r="Q12">
        <f t="shared" si="2"/>
        <v>579</v>
      </c>
      <c r="R12" s="1">
        <f t="shared" si="3"/>
        <v>0.6403726708074534</v>
      </c>
      <c r="S12" s="1">
        <f t="shared" si="4"/>
        <v>0.3596273291925466</v>
      </c>
      <c r="T12" s="3">
        <f t="shared" si="5"/>
        <v>679</v>
      </c>
      <c r="U12" s="3">
        <f t="shared" si="6"/>
        <v>679</v>
      </c>
      <c r="V12" s="3">
        <f t="shared" si="7"/>
        <v>455</v>
      </c>
      <c r="W12" s="3">
        <f t="shared" si="8"/>
        <v>846</v>
      </c>
      <c r="X12" s="3">
        <f t="shared" si="9"/>
        <v>25</v>
      </c>
      <c r="Y12" s="3">
        <f t="shared" si="10"/>
        <v>30</v>
      </c>
      <c r="Z12" s="3">
        <f t="shared" si="11"/>
        <v>124</v>
      </c>
      <c r="AA12" s="3">
        <f t="shared" si="12"/>
        <v>185</v>
      </c>
      <c r="AB12" s="1">
        <f t="shared" si="13"/>
        <v>0.7957894736842105</v>
      </c>
      <c r="AC12" s="1">
        <f t="shared" si="14"/>
        <v>0.7631224764468372</v>
      </c>
      <c r="AD12" s="1">
        <f t="shared" si="15"/>
        <v>0.779113706630024</v>
      </c>
      <c r="AE12" s="1">
        <f t="shared" si="16"/>
        <v>0.7957894736842105</v>
      </c>
      <c r="AF12" s="1">
        <f t="shared" si="17"/>
        <v>0.7631224764468372</v>
      </c>
      <c r="AG12" s="1">
        <f t="shared" si="18"/>
        <v>0.779113706630024</v>
      </c>
      <c r="AI12" s="1">
        <f t="shared" si="19"/>
        <v>0.8205625606207565</v>
      </c>
      <c r="AJ12" s="2">
        <f t="shared" si="20"/>
        <v>0.2141623488773748</v>
      </c>
      <c r="AK12" s="6">
        <f t="shared" si="21"/>
        <v>1.7095724755197503</v>
      </c>
      <c r="AL12" s="1">
        <f t="shared" si="22"/>
        <v>0.6828322017458778</v>
      </c>
      <c r="AM12" s="1">
        <f t="shared" si="23"/>
        <v>0.6876818622696411</v>
      </c>
      <c r="AN12" s="2">
        <f t="shared" si="24"/>
        <v>0.7043478260869566</v>
      </c>
      <c r="AO12" s="1"/>
      <c r="AP12" s="1">
        <f t="shared" si="25"/>
        <v>0.004849660523763344</v>
      </c>
    </row>
    <row r="13" spans="1:42" ht="12.75">
      <c r="A13">
        <v>11</v>
      </c>
      <c r="B13">
        <v>1390</v>
      </c>
      <c r="C13">
        <v>528</v>
      </c>
      <c r="D13">
        <v>153</v>
      </c>
      <c r="E13">
        <v>431</v>
      </c>
      <c r="F13">
        <v>165</v>
      </c>
      <c r="G13">
        <v>164</v>
      </c>
      <c r="H13">
        <v>1390</v>
      </c>
      <c r="I13">
        <v>528</v>
      </c>
      <c r="J13">
        <v>153</v>
      </c>
      <c r="K13">
        <v>431</v>
      </c>
      <c r="L13">
        <v>169</v>
      </c>
      <c r="M13">
        <v>164</v>
      </c>
      <c r="O13">
        <f t="shared" si="0"/>
        <v>2666</v>
      </c>
      <c r="P13">
        <f t="shared" si="1"/>
        <v>1985</v>
      </c>
      <c r="Q13">
        <f t="shared" si="2"/>
        <v>681</v>
      </c>
      <c r="R13" s="1">
        <f t="shared" si="3"/>
        <v>0.7445611402850713</v>
      </c>
      <c r="S13" s="1">
        <f t="shared" si="4"/>
        <v>0.25543885971492875</v>
      </c>
      <c r="T13" s="3">
        <f t="shared" si="5"/>
        <v>1390</v>
      </c>
      <c r="U13" s="3">
        <f t="shared" si="6"/>
        <v>1390</v>
      </c>
      <c r="V13" s="3">
        <f t="shared" si="7"/>
        <v>528</v>
      </c>
      <c r="W13" s="3">
        <f t="shared" si="8"/>
        <v>1554</v>
      </c>
      <c r="X13" s="3">
        <f t="shared" si="9"/>
        <v>165</v>
      </c>
      <c r="Y13" s="3">
        <f t="shared" si="10"/>
        <v>169</v>
      </c>
      <c r="Z13" s="3">
        <f t="shared" si="11"/>
        <v>153</v>
      </c>
      <c r="AA13" s="3">
        <f t="shared" si="12"/>
        <v>431</v>
      </c>
      <c r="AB13" s="1">
        <f t="shared" si="13"/>
        <v>0.858165548098434</v>
      </c>
      <c r="AC13" s="1">
        <f t="shared" si="14"/>
        <v>0.7632311977715878</v>
      </c>
      <c r="AD13" s="1">
        <f t="shared" si="15"/>
        <v>0.8079191238416175</v>
      </c>
      <c r="AE13" s="1">
        <f t="shared" si="16"/>
        <v>0.858165548098434</v>
      </c>
      <c r="AF13" s="1">
        <f t="shared" si="17"/>
        <v>0.7632311977715878</v>
      </c>
      <c r="AG13" s="1">
        <f t="shared" si="18"/>
        <v>0.8079191238416175</v>
      </c>
      <c r="AI13" s="1">
        <f t="shared" si="19"/>
        <v>0.7828715365239295</v>
      </c>
      <c r="AJ13" s="2">
        <f t="shared" si="20"/>
        <v>0.22466960352422907</v>
      </c>
      <c r="AK13" s="6">
        <f t="shared" si="21"/>
        <v>1.5384445902922685</v>
      </c>
      <c r="AL13" s="1">
        <f t="shared" si="22"/>
        <v>0.783375314861461</v>
      </c>
      <c r="AM13" s="1">
        <f t="shared" si="23"/>
        <v>0.7853904282115869</v>
      </c>
      <c r="AN13" s="2">
        <f t="shared" si="24"/>
        <v>0.719429857464366</v>
      </c>
      <c r="AO13" s="1"/>
      <c r="AP13" s="1">
        <f t="shared" si="25"/>
        <v>0.002015113350125941</v>
      </c>
    </row>
    <row r="14" spans="1:42" ht="12.75">
      <c r="A14">
        <v>12</v>
      </c>
      <c r="B14">
        <v>111</v>
      </c>
      <c r="C14">
        <v>43</v>
      </c>
      <c r="D14">
        <v>12</v>
      </c>
      <c r="E14">
        <v>475</v>
      </c>
      <c r="F14">
        <v>190</v>
      </c>
      <c r="G14">
        <v>424</v>
      </c>
      <c r="H14">
        <v>177</v>
      </c>
      <c r="I14">
        <v>43</v>
      </c>
      <c r="J14">
        <v>12</v>
      </c>
      <c r="K14">
        <v>475</v>
      </c>
      <c r="L14">
        <v>193</v>
      </c>
      <c r="M14">
        <v>358</v>
      </c>
      <c r="O14">
        <f t="shared" si="0"/>
        <v>1065</v>
      </c>
      <c r="P14">
        <f t="shared" si="1"/>
        <v>1010</v>
      </c>
      <c r="Q14">
        <f t="shared" si="2"/>
        <v>55</v>
      </c>
      <c r="R14" s="1">
        <f t="shared" si="3"/>
        <v>0.9483568075117371</v>
      </c>
      <c r="S14" s="1">
        <f t="shared" si="4"/>
        <v>0.051643192488262914</v>
      </c>
      <c r="T14" s="3">
        <f t="shared" si="5"/>
        <v>111</v>
      </c>
      <c r="U14" s="3">
        <f t="shared" si="6"/>
        <v>177</v>
      </c>
      <c r="V14" s="3">
        <f t="shared" si="7"/>
        <v>43</v>
      </c>
      <c r="W14" s="3">
        <f t="shared" si="8"/>
        <v>535</v>
      </c>
      <c r="X14" s="3">
        <f t="shared" si="9"/>
        <v>190</v>
      </c>
      <c r="Y14" s="3">
        <f t="shared" si="10"/>
        <v>193</v>
      </c>
      <c r="Z14" s="3">
        <f t="shared" si="11"/>
        <v>12</v>
      </c>
      <c r="AA14" s="3">
        <f t="shared" si="12"/>
        <v>475</v>
      </c>
      <c r="AB14" s="1">
        <f t="shared" si="13"/>
        <v>0.26101694915254237</v>
      </c>
      <c r="AC14" s="1">
        <f t="shared" si="14"/>
        <v>0.1462488129154796</v>
      </c>
      <c r="AD14" s="1">
        <f t="shared" si="15"/>
        <v>0.18746195982958005</v>
      </c>
      <c r="AE14" s="1">
        <f t="shared" si="16"/>
        <v>0.3728813559322034</v>
      </c>
      <c r="AF14" s="1">
        <f t="shared" si="17"/>
        <v>0.20892687559354226</v>
      </c>
      <c r="AG14" s="1">
        <f t="shared" si="18"/>
        <v>0.2678027997565429</v>
      </c>
      <c r="AI14" s="1">
        <f t="shared" si="19"/>
        <v>0.5297029702970297</v>
      </c>
      <c r="AJ14" s="2">
        <f t="shared" si="20"/>
        <v>0.21818181818181817</v>
      </c>
      <c r="AK14" s="6">
        <f t="shared" si="21"/>
        <v>0.8528712427364928</v>
      </c>
      <c r="AL14" s="1">
        <f t="shared" si="22"/>
        <v>0.298019801980198</v>
      </c>
      <c r="AM14" s="1">
        <f t="shared" si="23"/>
        <v>0.36633663366336633</v>
      </c>
      <c r="AN14" s="2">
        <f t="shared" si="24"/>
        <v>0.14460093896713616</v>
      </c>
      <c r="AO14" s="1"/>
      <c r="AP14" s="1">
        <f t="shared" si="25"/>
        <v>0.06831683168316832</v>
      </c>
    </row>
    <row r="15" spans="1:42" ht="12.75">
      <c r="A15">
        <v>13</v>
      </c>
      <c r="B15">
        <v>1137</v>
      </c>
      <c r="C15">
        <v>390</v>
      </c>
      <c r="D15">
        <v>468</v>
      </c>
      <c r="E15">
        <v>584</v>
      </c>
      <c r="F15">
        <v>111</v>
      </c>
      <c r="G15">
        <v>467</v>
      </c>
      <c r="H15">
        <v>1205</v>
      </c>
      <c r="I15">
        <v>390</v>
      </c>
      <c r="J15">
        <v>468</v>
      </c>
      <c r="K15">
        <v>584</v>
      </c>
      <c r="L15">
        <v>137</v>
      </c>
      <c r="M15">
        <v>399</v>
      </c>
      <c r="O15">
        <f t="shared" si="0"/>
        <v>3046</v>
      </c>
      <c r="P15">
        <f t="shared" si="1"/>
        <v>2188</v>
      </c>
      <c r="Q15">
        <f t="shared" si="2"/>
        <v>858</v>
      </c>
      <c r="R15" s="1">
        <f t="shared" si="3"/>
        <v>0.7183191070256073</v>
      </c>
      <c r="S15" s="1">
        <f t="shared" si="4"/>
        <v>0.28168089297439264</v>
      </c>
      <c r="T15" s="3">
        <f t="shared" si="5"/>
        <v>1137</v>
      </c>
      <c r="U15" s="3">
        <f t="shared" si="6"/>
        <v>1205</v>
      </c>
      <c r="V15" s="3">
        <f t="shared" si="7"/>
        <v>390</v>
      </c>
      <c r="W15" s="3">
        <f t="shared" si="8"/>
        <v>1604</v>
      </c>
      <c r="X15" s="3">
        <f t="shared" si="9"/>
        <v>111</v>
      </c>
      <c r="Y15" s="3">
        <f t="shared" si="10"/>
        <v>137</v>
      </c>
      <c r="Z15" s="3">
        <f t="shared" si="11"/>
        <v>468</v>
      </c>
      <c r="AA15" s="3">
        <f t="shared" si="12"/>
        <v>584</v>
      </c>
      <c r="AB15" s="1">
        <f t="shared" si="13"/>
        <v>0.6202274573517466</v>
      </c>
      <c r="AC15" s="1">
        <f t="shared" si="14"/>
        <v>0.5923196276183088</v>
      </c>
      <c r="AD15" s="1">
        <f t="shared" si="15"/>
        <v>0.605952380952381</v>
      </c>
      <c r="AE15" s="1">
        <f t="shared" si="16"/>
        <v>0.6478472786352559</v>
      </c>
      <c r="AF15" s="1">
        <f t="shared" si="17"/>
        <v>0.6186966640806827</v>
      </c>
      <c r="AG15" s="1">
        <f t="shared" si="18"/>
        <v>0.6329365079365079</v>
      </c>
      <c r="AI15" s="1">
        <f t="shared" si="19"/>
        <v>0.7330895795246801</v>
      </c>
      <c r="AJ15" s="2">
        <f t="shared" si="20"/>
        <v>0.5454545454545454</v>
      </c>
      <c r="AK15" s="6">
        <f t="shared" si="21"/>
        <v>0.5079987136720334</v>
      </c>
      <c r="AL15" s="1">
        <f t="shared" si="22"/>
        <v>0.5703839122486288</v>
      </c>
      <c r="AM15" s="1">
        <f t="shared" si="23"/>
        <v>0.613345521023766</v>
      </c>
      <c r="AN15" s="2">
        <f t="shared" si="24"/>
        <v>0.5013131976362443</v>
      </c>
      <c r="AO15" s="1"/>
      <c r="AP15" s="1">
        <f t="shared" si="25"/>
        <v>0.04296160877513722</v>
      </c>
    </row>
    <row r="16" spans="1:42" ht="12.75">
      <c r="A16">
        <v>14</v>
      </c>
      <c r="B16">
        <v>840</v>
      </c>
      <c r="C16">
        <v>269</v>
      </c>
      <c r="D16">
        <v>140</v>
      </c>
      <c r="E16">
        <v>1069</v>
      </c>
      <c r="F16">
        <v>886</v>
      </c>
      <c r="G16">
        <v>42</v>
      </c>
      <c r="H16">
        <v>840</v>
      </c>
      <c r="I16">
        <v>269</v>
      </c>
      <c r="J16">
        <v>140</v>
      </c>
      <c r="K16">
        <v>1069</v>
      </c>
      <c r="L16">
        <v>887</v>
      </c>
      <c r="M16">
        <v>42</v>
      </c>
      <c r="O16">
        <f t="shared" si="0"/>
        <v>2360</v>
      </c>
      <c r="P16">
        <f t="shared" si="1"/>
        <v>1951</v>
      </c>
      <c r="Q16">
        <f t="shared" si="2"/>
        <v>409</v>
      </c>
      <c r="R16" s="1">
        <f t="shared" si="3"/>
        <v>0.8266949152542373</v>
      </c>
      <c r="S16" s="1">
        <f t="shared" si="4"/>
        <v>0.1733050847457627</v>
      </c>
      <c r="T16" s="3">
        <f t="shared" si="5"/>
        <v>840</v>
      </c>
      <c r="U16" s="3">
        <f t="shared" si="6"/>
        <v>840</v>
      </c>
      <c r="V16" s="3">
        <f t="shared" si="7"/>
        <v>269</v>
      </c>
      <c r="W16" s="3">
        <f t="shared" si="8"/>
        <v>882</v>
      </c>
      <c r="X16" s="3">
        <f t="shared" si="9"/>
        <v>886</v>
      </c>
      <c r="Y16" s="3">
        <f t="shared" si="10"/>
        <v>887</v>
      </c>
      <c r="Z16" s="3">
        <f t="shared" si="11"/>
        <v>140</v>
      </c>
      <c r="AA16" s="3">
        <f t="shared" si="12"/>
        <v>1069</v>
      </c>
      <c r="AB16" s="1">
        <f t="shared" si="13"/>
        <v>0.8590240123934935</v>
      </c>
      <c r="AC16" s="1">
        <f t="shared" si="14"/>
        <v>0.49954954954954955</v>
      </c>
      <c r="AD16" s="1">
        <f t="shared" si="15"/>
        <v>0.6317288521788664</v>
      </c>
      <c r="AE16" s="1">
        <f t="shared" si="16"/>
        <v>0.8590240123934935</v>
      </c>
      <c r="AF16" s="1">
        <f t="shared" si="17"/>
        <v>0.49954954954954955</v>
      </c>
      <c r="AG16" s="1">
        <f t="shared" si="18"/>
        <v>0.6317288521788664</v>
      </c>
      <c r="AI16" s="1">
        <f t="shared" si="19"/>
        <v>0.4520758585340851</v>
      </c>
      <c r="AJ16" s="2">
        <f t="shared" si="20"/>
        <v>0.3422982885085575</v>
      </c>
      <c r="AK16" s="6">
        <f t="shared" si="21"/>
        <v>0.2857805709852481</v>
      </c>
      <c r="AL16" s="1">
        <f t="shared" si="22"/>
        <v>0.884674525884162</v>
      </c>
      <c r="AM16" s="1">
        <f t="shared" si="23"/>
        <v>0.885187083546899</v>
      </c>
      <c r="AN16" s="2">
        <f t="shared" si="24"/>
        <v>0.46991525423728814</v>
      </c>
      <c r="AO16" s="1"/>
      <c r="AP16" s="1">
        <f t="shared" si="25"/>
        <v>0.0005125576627370565</v>
      </c>
    </row>
    <row r="17" spans="1:42" ht="12.75">
      <c r="A17">
        <v>15</v>
      </c>
      <c r="B17">
        <v>139</v>
      </c>
      <c r="C17">
        <v>452</v>
      </c>
      <c r="D17">
        <v>3</v>
      </c>
      <c r="E17">
        <v>1853</v>
      </c>
      <c r="F17">
        <v>1748</v>
      </c>
      <c r="G17">
        <v>27</v>
      </c>
      <c r="H17">
        <v>139</v>
      </c>
      <c r="I17">
        <v>452</v>
      </c>
      <c r="J17">
        <v>3</v>
      </c>
      <c r="K17">
        <v>1853</v>
      </c>
      <c r="L17">
        <v>1748</v>
      </c>
      <c r="M17">
        <v>27</v>
      </c>
      <c r="O17">
        <f t="shared" si="0"/>
        <v>2474</v>
      </c>
      <c r="P17">
        <f t="shared" si="1"/>
        <v>2019</v>
      </c>
      <c r="Q17">
        <f t="shared" si="2"/>
        <v>455</v>
      </c>
      <c r="R17" s="1">
        <f t="shared" si="3"/>
        <v>0.8160873080032336</v>
      </c>
      <c r="S17" s="1">
        <f t="shared" si="4"/>
        <v>0.18391269199676638</v>
      </c>
      <c r="T17" s="3">
        <f t="shared" si="5"/>
        <v>139</v>
      </c>
      <c r="U17" s="3">
        <f t="shared" si="6"/>
        <v>139</v>
      </c>
      <c r="V17" s="3">
        <f t="shared" si="7"/>
        <v>452</v>
      </c>
      <c r="W17" s="3">
        <f t="shared" si="8"/>
        <v>166</v>
      </c>
      <c r="X17" s="3">
        <f t="shared" si="9"/>
        <v>1748</v>
      </c>
      <c r="Y17" s="3">
        <f t="shared" si="10"/>
        <v>1748</v>
      </c>
      <c r="Z17" s="3">
        <f t="shared" si="11"/>
        <v>3</v>
      </c>
      <c r="AA17" s="3">
        <f t="shared" si="12"/>
        <v>1853</v>
      </c>
      <c r="AB17" s="1">
        <f t="shared" si="13"/>
        <v>0.9516908212560387</v>
      </c>
      <c r="AC17" s="1">
        <f t="shared" si="14"/>
        <v>0.23917442331040065</v>
      </c>
      <c r="AD17" s="1">
        <f t="shared" si="15"/>
        <v>0.38227684346701163</v>
      </c>
      <c r="AE17" s="1">
        <f t="shared" si="16"/>
        <v>0.9516908212560387</v>
      </c>
      <c r="AF17" s="1">
        <f t="shared" si="17"/>
        <v>0.23917442331040065</v>
      </c>
      <c r="AG17" s="1">
        <f t="shared" si="18"/>
        <v>0.38227684346701163</v>
      </c>
      <c r="AI17" s="1">
        <f t="shared" si="19"/>
        <v>0.08221892025755324</v>
      </c>
      <c r="AJ17" s="2">
        <f t="shared" si="20"/>
        <v>0.006593406593406593</v>
      </c>
      <c r="AK17" s="6">
        <f t="shared" si="21"/>
        <v>1.0883841798685232</v>
      </c>
      <c r="AL17" s="1">
        <f t="shared" si="22"/>
        <v>0.9346210995542348</v>
      </c>
      <c r="AM17" s="1">
        <f t="shared" si="23"/>
        <v>0.9346210995542348</v>
      </c>
      <c r="AN17" s="2">
        <f t="shared" si="24"/>
        <v>0.23888439773645917</v>
      </c>
      <c r="AO17" s="1"/>
      <c r="AP17" s="1">
        <f t="shared" si="25"/>
        <v>0</v>
      </c>
    </row>
    <row r="18" spans="1:42" ht="12.75">
      <c r="A18">
        <v>16</v>
      </c>
      <c r="B18">
        <v>565</v>
      </c>
      <c r="C18">
        <v>590</v>
      </c>
      <c r="D18">
        <v>47</v>
      </c>
      <c r="E18">
        <v>1647</v>
      </c>
      <c r="F18">
        <v>1362</v>
      </c>
      <c r="G18">
        <v>67</v>
      </c>
      <c r="H18">
        <v>565</v>
      </c>
      <c r="I18">
        <v>590</v>
      </c>
      <c r="J18">
        <v>47</v>
      </c>
      <c r="K18">
        <v>1647</v>
      </c>
      <c r="L18">
        <v>1370</v>
      </c>
      <c r="M18">
        <v>67</v>
      </c>
      <c r="O18">
        <f t="shared" si="0"/>
        <v>2916</v>
      </c>
      <c r="P18">
        <f t="shared" si="1"/>
        <v>2279</v>
      </c>
      <c r="Q18">
        <f t="shared" si="2"/>
        <v>637</v>
      </c>
      <c r="R18" s="1">
        <f t="shared" si="3"/>
        <v>0.7815500685871056</v>
      </c>
      <c r="S18" s="1">
        <f t="shared" si="4"/>
        <v>0.21844993141289437</v>
      </c>
      <c r="T18" s="3">
        <f t="shared" si="5"/>
        <v>565</v>
      </c>
      <c r="U18" s="3">
        <f t="shared" si="6"/>
        <v>565</v>
      </c>
      <c r="V18" s="3">
        <f t="shared" si="7"/>
        <v>590</v>
      </c>
      <c r="W18" s="3">
        <f t="shared" si="8"/>
        <v>632</v>
      </c>
      <c r="X18" s="3">
        <f t="shared" si="9"/>
        <v>1362</v>
      </c>
      <c r="Y18" s="3">
        <f t="shared" si="10"/>
        <v>1370</v>
      </c>
      <c r="Z18" s="3">
        <f t="shared" si="11"/>
        <v>47</v>
      </c>
      <c r="AA18" s="3">
        <f t="shared" si="12"/>
        <v>1647</v>
      </c>
      <c r="AB18" s="1">
        <f t="shared" si="13"/>
        <v>0.9101654846335697</v>
      </c>
      <c r="AC18" s="1">
        <f t="shared" si="14"/>
        <v>0.40257929592192404</v>
      </c>
      <c r="AD18" s="1">
        <f t="shared" si="15"/>
        <v>0.5582406959884002</v>
      </c>
      <c r="AE18" s="1">
        <f t="shared" si="16"/>
        <v>0.9101654846335697</v>
      </c>
      <c r="AF18" s="1">
        <f t="shared" si="17"/>
        <v>0.40257929592192404</v>
      </c>
      <c r="AG18" s="1">
        <f t="shared" si="18"/>
        <v>0.5582406959884002</v>
      </c>
      <c r="AI18" s="1">
        <f t="shared" si="19"/>
        <v>0.2773146116717859</v>
      </c>
      <c r="AJ18" s="2">
        <f t="shared" si="20"/>
        <v>0.07378335949764521</v>
      </c>
      <c r="AK18" s="6">
        <f t="shared" si="21"/>
        <v>0.8573428102517657</v>
      </c>
      <c r="AL18" s="1">
        <f t="shared" si="22"/>
        <v>0.8455462922334357</v>
      </c>
      <c r="AM18" s="1">
        <f t="shared" si="23"/>
        <v>0.8490566037735849</v>
      </c>
      <c r="AN18" s="2">
        <f t="shared" si="24"/>
        <v>0.39609053497942387</v>
      </c>
      <c r="AO18" s="1"/>
      <c r="AP18" s="1">
        <f t="shared" si="25"/>
        <v>0.003510311540149247</v>
      </c>
    </row>
    <row r="19" spans="1:42" ht="12.75">
      <c r="A19">
        <v>17</v>
      </c>
      <c r="B19">
        <v>559</v>
      </c>
      <c r="C19">
        <v>198</v>
      </c>
      <c r="D19">
        <v>94</v>
      </c>
      <c r="E19">
        <v>335</v>
      </c>
      <c r="F19">
        <v>219</v>
      </c>
      <c r="G19">
        <v>98</v>
      </c>
      <c r="H19">
        <v>566</v>
      </c>
      <c r="I19">
        <v>198</v>
      </c>
      <c r="J19">
        <v>94</v>
      </c>
      <c r="K19">
        <v>335</v>
      </c>
      <c r="L19">
        <v>231</v>
      </c>
      <c r="M19">
        <v>91</v>
      </c>
      <c r="O19">
        <f t="shared" si="0"/>
        <v>1284</v>
      </c>
      <c r="P19">
        <f t="shared" si="1"/>
        <v>992</v>
      </c>
      <c r="Q19">
        <f t="shared" si="2"/>
        <v>292</v>
      </c>
      <c r="R19" s="1">
        <f t="shared" si="3"/>
        <v>0.7725856697819314</v>
      </c>
      <c r="S19" s="1">
        <f t="shared" si="4"/>
        <v>0.22741433021806853</v>
      </c>
      <c r="T19" s="3">
        <f t="shared" si="5"/>
        <v>559</v>
      </c>
      <c r="U19" s="3">
        <f t="shared" si="6"/>
        <v>566</v>
      </c>
      <c r="V19" s="3">
        <f t="shared" si="7"/>
        <v>198</v>
      </c>
      <c r="W19" s="3">
        <f t="shared" si="8"/>
        <v>657</v>
      </c>
      <c r="X19" s="3">
        <f t="shared" si="9"/>
        <v>219</v>
      </c>
      <c r="Y19" s="3">
        <f t="shared" si="10"/>
        <v>231</v>
      </c>
      <c r="Z19" s="3">
        <f t="shared" si="11"/>
        <v>94</v>
      </c>
      <c r="AA19" s="3">
        <f t="shared" si="12"/>
        <v>335</v>
      </c>
      <c r="AB19" s="1">
        <f t="shared" si="13"/>
        <v>0.79768177028451</v>
      </c>
      <c r="AC19" s="1">
        <f t="shared" si="14"/>
        <v>0.6361344537815126</v>
      </c>
      <c r="AD19" s="1">
        <f t="shared" si="15"/>
        <v>0.7078073866292659</v>
      </c>
      <c r="AE19" s="1">
        <f t="shared" si="16"/>
        <v>0.8050579557428873</v>
      </c>
      <c r="AF19" s="1">
        <f t="shared" si="17"/>
        <v>0.6420168067226891</v>
      </c>
      <c r="AG19" s="1">
        <f t="shared" si="18"/>
        <v>0.7143525011687705</v>
      </c>
      <c r="AI19" s="1">
        <f t="shared" si="19"/>
        <v>0.6622983870967742</v>
      </c>
      <c r="AJ19" s="2">
        <f t="shared" si="20"/>
        <v>0.3219178082191781</v>
      </c>
      <c r="AK19" s="6">
        <f t="shared" si="21"/>
        <v>0.8810868070010006</v>
      </c>
      <c r="AL19" s="1">
        <f t="shared" si="22"/>
        <v>0.7842741935483871</v>
      </c>
      <c r="AM19" s="1">
        <f t="shared" si="23"/>
        <v>0.8034274193548387</v>
      </c>
      <c r="AN19" s="2">
        <f t="shared" si="24"/>
        <v>0.589563862928349</v>
      </c>
      <c r="AO19" s="1"/>
      <c r="AP19" s="1">
        <f t="shared" si="25"/>
        <v>0.019153225806451624</v>
      </c>
    </row>
    <row r="20" spans="1:42" ht="12.75">
      <c r="A20">
        <v>18</v>
      </c>
      <c r="B20">
        <v>1524</v>
      </c>
      <c r="C20">
        <v>612</v>
      </c>
      <c r="D20">
        <v>222</v>
      </c>
      <c r="E20">
        <v>454</v>
      </c>
      <c r="F20">
        <v>48</v>
      </c>
      <c r="G20">
        <v>186</v>
      </c>
      <c r="H20">
        <v>1524</v>
      </c>
      <c r="I20">
        <v>612</v>
      </c>
      <c r="J20">
        <v>222</v>
      </c>
      <c r="K20">
        <v>454</v>
      </c>
      <c r="L20">
        <v>106</v>
      </c>
      <c r="M20">
        <v>186</v>
      </c>
      <c r="O20">
        <f t="shared" si="0"/>
        <v>2998</v>
      </c>
      <c r="P20">
        <f t="shared" si="1"/>
        <v>2164</v>
      </c>
      <c r="Q20">
        <f t="shared" si="2"/>
        <v>834</v>
      </c>
      <c r="R20" s="1">
        <f t="shared" si="3"/>
        <v>0.7218145430286858</v>
      </c>
      <c r="S20" s="1">
        <f t="shared" si="4"/>
        <v>0.2781854569713142</v>
      </c>
      <c r="T20" s="3">
        <f t="shared" si="5"/>
        <v>1524</v>
      </c>
      <c r="U20" s="3">
        <f t="shared" si="6"/>
        <v>1524</v>
      </c>
      <c r="V20" s="3">
        <f t="shared" si="7"/>
        <v>612</v>
      </c>
      <c r="W20" s="3">
        <f t="shared" si="8"/>
        <v>1710</v>
      </c>
      <c r="X20" s="3">
        <f t="shared" si="9"/>
        <v>48</v>
      </c>
      <c r="Y20" s="3">
        <f t="shared" si="10"/>
        <v>106</v>
      </c>
      <c r="Z20" s="3">
        <f t="shared" si="11"/>
        <v>222</v>
      </c>
      <c r="AA20" s="3">
        <f t="shared" si="12"/>
        <v>454</v>
      </c>
      <c r="AB20" s="1">
        <f t="shared" si="13"/>
        <v>0.839622641509434</v>
      </c>
      <c r="AC20" s="1">
        <f t="shared" si="14"/>
        <v>0.7694524495677233</v>
      </c>
      <c r="AD20" s="1">
        <f t="shared" si="15"/>
        <v>0.8030075187969925</v>
      </c>
      <c r="AE20" s="1">
        <f t="shared" si="16"/>
        <v>0.839622641509434</v>
      </c>
      <c r="AF20" s="1">
        <f t="shared" si="17"/>
        <v>0.7694524495677233</v>
      </c>
      <c r="AG20" s="1">
        <f t="shared" si="18"/>
        <v>0.8030075187969925</v>
      </c>
      <c r="AI20" s="1">
        <f t="shared" si="19"/>
        <v>0.7902033271719039</v>
      </c>
      <c r="AJ20" s="2">
        <f t="shared" si="20"/>
        <v>0.26618705035971224</v>
      </c>
      <c r="AK20" s="6">
        <f t="shared" si="21"/>
        <v>1.4315125730675937</v>
      </c>
      <c r="AL20" s="1">
        <f t="shared" si="22"/>
        <v>0.7264325323475046</v>
      </c>
      <c r="AM20" s="1">
        <f t="shared" si="23"/>
        <v>0.7532347504621072</v>
      </c>
      <c r="AN20" s="2">
        <f t="shared" si="24"/>
        <v>0.7124749833222148</v>
      </c>
      <c r="AO20" s="1"/>
      <c r="AP20" s="1">
        <f t="shared" si="25"/>
        <v>0.026802218114602594</v>
      </c>
    </row>
    <row r="21" spans="1:42" ht="12.75">
      <c r="A21">
        <v>19</v>
      </c>
      <c r="B21">
        <v>41</v>
      </c>
      <c r="C21">
        <v>0</v>
      </c>
      <c r="D21">
        <v>0</v>
      </c>
      <c r="E21">
        <v>3975</v>
      </c>
      <c r="F21">
        <v>2263</v>
      </c>
      <c r="G21">
        <v>239</v>
      </c>
      <c r="H21">
        <v>108</v>
      </c>
      <c r="I21">
        <v>0</v>
      </c>
      <c r="J21">
        <v>0</v>
      </c>
      <c r="K21">
        <v>3975</v>
      </c>
      <c r="L21">
        <v>2500</v>
      </c>
      <c r="M21">
        <v>172</v>
      </c>
      <c r="O21">
        <f t="shared" si="0"/>
        <v>4255</v>
      </c>
      <c r="P21">
        <f t="shared" si="1"/>
        <v>4255</v>
      </c>
      <c r="Q21">
        <f t="shared" si="2"/>
        <v>0</v>
      </c>
      <c r="R21" s="1">
        <f t="shared" si="3"/>
        <v>1</v>
      </c>
      <c r="S21" s="1">
        <f t="shared" si="4"/>
        <v>0</v>
      </c>
      <c r="T21" s="3">
        <f t="shared" si="5"/>
        <v>41</v>
      </c>
      <c r="U21" s="3">
        <f t="shared" si="6"/>
        <v>108</v>
      </c>
      <c r="V21" s="3">
        <f t="shared" si="7"/>
        <v>0</v>
      </c>
      <c r="W21" s="3">
        <f t="shared" si="8"/>
        <v>280</v>
      </c>
      <c r="X21" s="3">
        <f t="shared" si="9"/>
        <v>2263</v>
      </c>
      <c r="Y21" s="3">
        <f t="shared" si="10"/>
        <v>2500</v>
      </c>
      <c r="Z21" s="3">
        <f t="shared" si="11"/>
        <v>0</v>
      </c>
      <c r="AA21" s="3">
        <f t="shared" si="12"/>
        <v>3975</v>
      </c>
      <c r="AB21" s="1">
        <f t="shared" si="13"/>
        <v>0.14642857142857144</v>
      </c>
      <c r="AC21" s="1">
        <f t="shared" si="14"/>
        <v>0.00963572267920094</v>
      </c>
      <c r="AD21" s="1">
        <f t="shared" si="15"/>
        <v>0.018081587651598677</v>
      </c>
      <c r="AE21" s="1">
        <f t="shared" si="16"/>
        <v>0.38571428571428573</v>
      </c>
      <c r="AF21" s="1">
        <f t="shared" si="17"/>
        <v>0.025381903642773207</v>
      </c>
      <c r="AG21" s="1">
        <f t="shared" si="18"/>
        <v>0.04762954796030871</v>
      </c>
      <c r="AI21" s="1">
        <f t="shared" si="19"/>
        <v>0.06580493537015276</v>
      </c>
      <c r="AJ21" s="2">
        <f t="shared" si="20"/>
        <v>1</v>
      </c>
      <c r="AK21" s="6" t="e">
        <f t="shared" si="21"/>
        <v>#NUM!</v>
      </c>
      <c r="AL21" s="1">
        <f t="shared" si="22"/>
        <v>0.5414806110458285</v>
      </c>
      <c r="AM21" s="1">
        <f t="shared" si="23"/>
        <v>0.6129259694477086</v>
      </c>
      <c r="AN21" s="2">
        <f t="shared" si="24"/>
        <v>0.00963572267920094</v>
      </c>
      <c r="AO21" s="1"/>
      <c r="AP21" s="1">
        <f t="shared" si="25"/>
        <v>0.07144535840188015</v>
      </c>
    </row>
    <row r="22" spans="1:42" ht="12.75">
      <c r="A22">
        <v>20</v>
      </c>
      <c r="B22">
        <v>1046</v>
      </c>
      <c r="C22">
        <v>183</v>
      </c>
      <c r="D22">
        <v>186</v>
      </c>
      <c r="E22">
        <v>2245</v>
      </c>
      <c r="F22">
        <v>1170</v>
      </c>
      <c r="G22">
        <v>286</v>
      </c>
      <c r="H22">
        <v>1086</v>
      </c>
      <c r="I22">
        <v>183</v>
      </c>
      <c r="J22">
        <v>186</v>
      </c>
      <c r="K22">
        <v>2245</v>
      </c>
      <c r="L22">
        <v>1405</v>
      </c>
      <c r="M22">
        <v>246</v>
      </c>
      <c r="O22">
        <f t="shared" si="0"/>
        <v>3946</v>
      </c>
      <c r="P22">
        <f t="shared" si="1"/>
        <v>3577</v>
      </c>
      <c r="Q22">
        <f t="shared" si="2"/>
        <v>369</v>
      </c>
      <c r="R22" s="1">
        <f t="shared" si="3"/>
        <v>0.9064875823618854</v>
      </c>
      <c r="S22" s="1">
        <f t="shared" si="4"/>
        <v>0.09351241763811455</v>
      </c>
      <c r="T22" s="3">
        <f t="shared" si="5"/>
        <v>1046</v>
      </c>
      <c r="U22" s="3">
        <f t="shared" si="6"/>
        <v>1086</v>
      </c>
      <c r="V22" s="3">
        <f t="shared" si="7"/>
        <v>183</v>
      </c>
      <c r="W22" s="3">
        <f t="shared" si="8"/>
        <v>1332</v>
      </c>
      <c r="X22" s="3">
        <f t="shared" si="9"/>
        <v>1170</v>
      </c>
      <c r="Y22" s="3">
        <f t="shared" si="10"/>
        <v>1405</v>
      </c>
      <c r="Z22" s="3">
        <f t="shared" si="11"/>
        <v>186</v>
      </c>
      <c r="AA22" s="3">
        <f t="shared" si="12"/>
        <v>2245</v>
      </c>
      <c r="AB22" s="1">
        <f t="shared" si="13"/>
        <v>0.7225161669606114</v>
      </c>
      <c r="AC22" s="1">
        <f t="shared" si="14"/>
        <v>0.3268617021276596</v>
      </c>
      <c r="AD22" s="1">
        <f t="shared" si="15"/>
        <v>0.4501007141549167</v>
      </c>
      <c r="AE22" s="1">
        <f t="shared" si="16"/>
        <v>0.746031746031746</v>
      </c>
      <c r="AF22" s="1">
        <f t="shared" si="17"/>
        <v>0.3375</v>
      </c>
      <c r="AG22" s="1">
        <f t="shared" si="18"/>
        <v>0.46475004577916135</v>
      </c>
      <c r="AI22" s="1">
        <f t="shared" si="19"/>
        <v>0.37237908862175007</v>
      </c>
      <c r="AJ22" s="2">
        <f t="shared" si="20"/>
        <v>0.5040650406504065</v>
      </c>
      <c r="AK22" s="6">
        <f t="shared" si="21"/>
        <v>-0.3357486502408088</v>
      </c>
      <c r="AL22" s="1">
        <f t="shared" si="22"/>
        <v>0.6195135588481968</v>
      </c>
      <c r="AM22" s="1">
        <f t="shared" si="23"/>
        <v>0.696393625943528</v>
      </c>
      <c r="AN22" s="2">
        <f t="shared" si="24"/>
        <v>0.311454637607704</v>
      </c>
      <c r="AO22" s="1"/>
      <c r="AP22" s="1">
        <f t="shared" si="25"/>
        <v>0.07688006709533124</v>
      </c>
    </row>
    <row r="23" spans="1:42" ht="12.75">
      <c r="A23">
        <v>21</v>
      </c>
      <c r="B23">
        <v>1784</v>
      </c>
      <c r="C23">
        <v>387</v>
      </c>
      <c r="D23">
        <v>332</v>
      </c>
      <c r="E23">
        <v>643</v>
      </c>
      <c r="F23">
        <v>300</v>
      </c>
      <c r="G23">
        <v>294</v>
      </c>
      <c r="H23">
        <v>1784</v>
      </c>
      <c r="I23">
        <v>387</v>
      </c>
      <c r="J23">
        <v>332</v>
      </c>
      <c r="K23">
        <v>643</v>
      </c>
      <c r="L23">
        <v>302</v>
      </c>
      <c r="M23">
        <v>294</v>
      </c>
      <c r="O23">
        <f t="shared" si="0"/>
        <v>3440</v>
      </c>
      <c r="P23">
        <f t="shared" si="1"/>
        <v>2721</v>
      </c>
      <c r="Q23">
        <f t="shared" si="2"/>
        <v>719</v>
      </c>
      <c r="R23" s="1">
        <f t="shared" si="3"/>
        <v>0.7909883720930233</v>
      </c>
      <c r="S23" s="1">
        <f t="shared" si="4"/>
        <v>0.20901162790697675</v>
      </c>
      <c r="T23" s="3">
        <f t="shared" si="5"/>
        <v>1784</v>
      </c>
      <c r="U23" s="3">
        <f t="shared" si="6"/>
        <v>1784</v>
      </c>
      <c r="V23" s="3">
        <f t="shared" si="7"/>
        <v>387</v>
      </c>
      <c r="W23" s="3">
        <f t="shared" si="8"/>
        <v>2078</v>
      </c>
      <c r="X23" s="3">
        <f t="shared" si="9"/>
        <v>300</v>
      </c>
      <c r="Y23" s="3">
        <f t="shared" si="10"/>
        <v>302</v>
      </c>
      <c r="Z23" s="3">
        <f t="shared" si="11"/>
        <v>332</v>
      </c>
      <c r="AA23" s="3">
        <f t="shared" si="12"/>
        <v>643</v>
      </c>
      <c r="AB23" s="1">
        <f t="shared" si="13"/>
        <v>0.7761887736860923</v>
      </c>
      <c r="AC23" s="1">
        <f t="shared" si="14"/>
        <v>0.6985199485199485</v>
      </c>
      <c r="AD23" s="1">
        <f t="shared" si="15"/>
        <v>0.7353090601185436</v>
      </c>
      <c r="AE23" s="1">
        <f t="shared" si="16"/>
        <v>0.7761887736860923</v>
      </c>
      <c r="AF23" s="1">
        <f t="shared" si="17"/>
        <v>0.6985199485199485</v>
      </c>
      <c r="AG23" s="1">
        <f t="shared" si="18"/>
        <v>0.7353090601185436</v>
      </c>
      <c r="AI23" s="1">
        <f t="shared" si="19"/>
        <v>0.7636898199191474</v>
      </c>
      <c r="AJ23" s="2">
        <f t="shared" si="20"/>
        <v>0.4617524339360223</v>
      </c>
      <c r="AK23" s="6">
        <f t="shared" si="21"/>
        <v>0.8142414696507259</v>
      </c>
      <c r="AL23" s="1">
        <f t="shared" si="22"/>
        <v>0.7658948915839765</v>
      </c>
      <c r="AM23" s="1">
        <f t="shared" si="23"/>
        <v>0.7666299154722529</v>
      </c>
      <c r="AN23" s="2">
        <f t="shared" si="24"/>
        <v>0.6311046511627907</v>
      </c>
      <c r="AO23" s="1"/>
      <c r="AP23" s="1">
        <f t="shared" si="25"/>
        <v>0.0007350238882763982</v>
      </c>
    </row>
    <row r="24" spans="1:42" ht="12.75">
      <c r="A24">
        <v>22</v>
      </c>
      <c r="B24">
        <v>1022</v>
      </c>
      <c r="C24">
        <v>366</v>
      </c>
      <c r="D24">
        <v>190</v>
      </c>
      <c r="E24">
        <v>281</v>
      </c>
      <c r="F24">
        <v>81</v>
      </c>
      <c r="G24">
        <v>161</v>
      </c>
      <c r="H24">
        <v>1022</v>
      </c>
      <c r="I24">
        <v>366</v>
      </c>
      <c r="J24">
        <v>190</v>
      </c>
      <c r="K24">
        <v>281</v>
      </c>
      <c r="L24">
        <v>89</v>
      </c>
      <c r="M24">
        <v>161</v>
      </c>
      <c r="O24">
        <f t="shared" si="0"/>
        <v>2020</v>
      </c>
      <c r="P24">
        <f t="shared" si="1"/>
        <v>1464</v>
      </c>
      <c r="Q24">
        <f t="shared" si="2"/>
        <v>556</v>
      </c>
      <c r="R24" s="1">
        <f t="shared" si="3"/>
        <v>0.7247524752475247</v>
      </c>
      <c r="S24" s="1">
        <f t="shared" si="4"/>
        <v>0.27524752475247527</v>
      </c>
      <c r="T24" s="3">
        <f t="shared" si="5"/>
        <v>1022</v>
      </c>
      <c r="U24" s="3">
        <f t="shared" si="6"/>
        <v>1022</v>
      </c>
      <c r="V24" s="3">
        <f t="shared" si="7"/>
        <v>366</v>
      </c>
      <c r="W24" s="3">
        <f t="shared" si="8"/>
        <v>1183</v>
      </c>
      <c r="X24" s="3">
        <f t="shared" si="9"/>
        <v>81</v>
      </c>
      <c r="Y24" s="3">
        <f t="shared" si="10"/>
        <v>89</v>
      </c>
      <c r="Z24" s="3">
        <f t="shared" si="11"/>
        <v>190</v>
      </c>
      <c r="AA24" s="3">
        <f t="shared" si="12"/>
        <v>281</v>
      </c>
      <c r="AB24" s="1">
        <f t="shared" si="13"/>
        <v>0.7981598619896493</v>
      </c>
      <c r="AC24" s="1">
        <f t="shared" si="14"/>
        <v>0.7584699453551913</v>
      </c>
      <c r="AD24" s="1">
        <f t="shared" si="15"/>
        <v>0.77780891005884</v>
      </c>
      <c r="AE24" s="1">
        <f t="shared" si="16"/>
        <v>0.7981598619896493</v>
      </c>
      <c r="AF24" s="1">
        <f t="shared" si="17"/>
        <v>0.7584699453551913</v>
      </c>
      <c r="AG24" s="1">
        <f t="shared" si="18"/>
        <v>0.77780891005884</v>
      </c>
      <c r="AI24" s="1">
        <f t="shared" si="19"/>
        <v>0.8080601092896175</v>
      </c>
      <c r="AJ24" s="2">
        <f t="shared" si="20"/>
        <v>0.34172661870503596</v>
      </c>
      <c r="AK24" s="6">
        <f t="shared" si="21"/>
        <v>1.2785253229879348</v>
      </c>
      <c r="AL24" s="1">
        <f t="shared" si="22"/>
        <v>0.7534153005464481</v>
      </c>
      <c r="AM24" s="1">
        <f t="shared" si="23"/>
        <v>0.7588797814207651</v>
      </c>
      <c r="AN24" s="2">
        <f t="shared" si="24"/>
        <v>0.6871287128712872</v>
      </c>
      <c r="AO24" s="1"/>
      <c r="AP24" s="1">
        <f t="shared" si="25"/>
        <v>0.005464480874316946</v>
      </c>
    </row>
    <row r="25" spans="1:42" ht="12.75">
      <c r="A25">
        <v>23</v>
      </c>
      <c r="B25">
        <v>827</v>
      </c>
      <c r="C25">
        <v>659</v>
      </c>
      <c r="D25">
        <v>330</v>
      </c>
      <c r="E25">
        <v>494</v>
      </c>
      <c r="F25">
        <v>271</v>
      </c>
      <c r="G25">
        <v>356</v>
      </c>
      <c r="H25">
        <v>931</v>
      </c>
      <c r="I25">
        <v>659</v>
      </c>
      <c r="J25">
        <v>330</v>
      </c>
      <c r="K25">
        <v>494</v>
      </c>
      <c r="L25">
        <v>272</v>
      </c>
      <c r="M25">
        <v>252</v>
      </c>
      <c r="O25">
        <f t="shared" si="0"/>
        <v>2666</v>
      </c>
      <c r="P25">
        <f t="shared" si="1"/>
        <v>1677</v>
      </c>
      <c r="Q25">
        <f t="shared" si="2"/>
        <v>989</v>
      </c>
      <c r="R25" s="1">
        <f t="shared" si="3"/>
        <v>0.6290322580645161</v>
      </c>
      <c r="S25" s="1">
        <f t="shared" si="4"/>
        <v>0.3709677419354839</v>
      </c>
      <c r="T25" s="3">
        <f t="shared" si="5"/>
        <v>827</v>
      </c>
      <c r="U25" s="3">
        <f t="shared" si="6"/>
        <v>931</v>
      </c>
      <c r="V25" s="3">
        <f t="shared" si="7"/>
        <v>659</v>
      </c>
      <c r="W25" s="3">
        <f t="shared" si="8"/>
        <v>1183</v>
      </c>
      <c r="X25" s="3">
        <f t="shared" si="9"/>
        <v>271</v>
      </c>
      <c r="Y25" s="3">
        <f t="shared" si="10"/>
        <v>272</v>
      </c>
      <c r="Z25" s="3">
        <f t="shared" si="11"/>
        <v>330</v>
      </c>
      <c r="AA25" s="3">
        <f t="shared" si="12"/>
        <v>494</v>
      </c>
      <c r="AB25" s="1">
        <f t="shared" si="13"/>
        <v>0.6841620626151013</v>
      </c>
      <c r="AC25" s="1">
        <f t="shared" si="14"/>
        <v>0.6361301369863014</v>
      </c>
      <c r="AD25" s="1">
        <f t="shared" si="15"/>
        <v>0.6592724046140195</v>
      </c>
      <c r="AE25" s="1">
        <f t="shared" si="16"/>
        <v>0.7320441988950276</v>
      </c>
      <c r="AF25" s="1">
        <f t="shared" si="17"/>
        <v>0.6806506849315068</v>
      </c>
      <c r="AG25" s="1">
        <f t="shared" si="18"/>
        <v>0.7054125998225378</v>
      </c>
      <c r="AI25" s="1">
        <f t="shared" si="19"/>
        <v>0.7054263565891473</v>
      </c>
      <c r="AJ25" s="2">
        <f t="shared" si="20"/>
        <v>0.33367037411526795</v>
      </c>
      <c r="AK25" s="6">
        <f t="shared" si="21"/>
        <v>0.9698726711656809</v>
      </c>
      <c r="AL25" s="1">
        <f t="shared" si="22"/>
        <v>0.6547406082289803</v>
      </c>
      <c r="AM25" s="1">
        <f t="shared" si="23"/>
        <v>0.7173524150268337</v>
      </c>
      <c r="AN25" s="2">
        <f t="shared" si="24"/>
        <v>0.5573893473368342</v>
      </c>
      <c r="AO25" s="1"/>
      <c r="AP25" s="1">
        <f t="shared" si="25"/>
        <v>0.06261180679785339</v>
      </c>
    </row>
    <row r="26" spans="1:42" ht="12.75">
      <c r="A26">
        <v>24</v>
      </c>
      <c r="B26">
        <v>589</v>
      </c>
      <c r="C26">
        <v>354</v>
      </c>
      <c r="D26">
        <v>112</v>
      </c>
      <c r="E26">
        <v>158</v>
      </c>
      <c r="F26">
        <v>28</v>
      </c>
      <c r="G26">
        <v>61</v>
      </c>
      <c r="H26">
        <v>589</v>
      </c>
      <c r="I26">
        <v>354</v>
      </c>
      <c r="J26">
        <v>112</v>
      </c>
      <c r="K26">
        <v>158</v>
      </c>
      <c r="L26">
        <v>38</v>
      </c>
      <c r="M26">
        <v>61</v>
      </c>
      <c r="O26">
        <f t="shared" si="0"/>
        <v>1274</v>
      </c>
      <c r="P26">
        <f t="shared" si="1"/>
        <v>808</v>
      </c>
      <c r="Q26">
        <f t="shared" si="2"/>
        <v>466</v>
      </c>
      <c r="R26" s="1">
        <f t="shared" si="3"/>
        <v>0.6342229199372057</v>
      </c>
      <c r="S26" s="1">
        <f t="shared" si="4"/>
        <v>0.36577708006279436</v>
      </c>
      <c r="T26" s="3">
        <f t="shared" si="5"/>
        <v>589</v>
      </c>
      <c r="U26" s="3">
        <f t="shared" si="6"/>
        <v>589</v>
      </c>
      <c r="V26" s="3">
        <f t="shared" si="7"/>
        <v>354</v>
      </c>
      <c r="W26" s="3">
        <f t="shared" si="8"/>
        <v>650</v>
      </c>
      <c r="X26" s="3">
        <f t="shared" si="9"/>
        <v>28</v>
      </c>
      <c r="Y26" s="3">
        <f t="shared" si="10"/>
        <v>38</v>
      </c>
      <c r="Z26" s="3">
        <f t="shared" si="11"/>
        <v>112</v>
      </c>
      <c r="AA26" s="3">
        <f t="shared" si="12"/>
        <v>158</v>
      </c>
      <c r="AB26" s="1">
        <f t="shared" si="13"/>
        <v>0.8449820788530465</v>
      </c>
      <c r="AC26" s="1">
        <f t="shared" si="14"/>
        <v>0.8115318416523236</v>
      </c>
      <c r="AD26" s="1">
        <f t="shared" si="15"/>
        <v>0.8279192273924496</v>
      </c>
      <c r="AE26" s="1">
        <f t="shared" si="16"/>
        <v>0.8449820788530465</v>
      </c>
      <c r="AF26" s="1">
        <f t="shared" si="17"/>
        <v>0.8115318416523236</v>
      </c>
      <c r="AG26" s="1">
        <f t="shared" si="18"/>
        <v>0.8279192273924496</v>
      </c>
      <c r="AI26" s="1">
        <f t="shared" si="19"/>
        <v>0.8044554455445545</v>
      </c>
      <c r="AJ26" s="2">
        <f t="shared" si="20"/>
        <v>0.24034334763948498</v>
      </c>
      <c r="AK26" s="6">
        <f t="shared" si="21"/>
        <v>1.5628420488336372</v>
      </c>
      <c r="AL26" s="1">
        <f t="shared" si="22"/>
        <v>0.7636138613861386</v>
      </c>
      <c r="AM26" s="1">
        <f t="shared" si="23"/>
        <v>0.775990099009901</v>
      </c>
      <c r="AN26" s="2">
        <f t="shared" si="24"/>
        <v>0.7401883830455259</v>
      </c>
      <c r="AO26" s="1"/>
      <c r="AP26" s="1">
        <f t="shared" si="25"/>
        <v>0.012376237623762387</v>
      </c>
    </row>
    <row r="27" spans="1:42" ht="12.75">
      <c r="A27">
        <v>25</v>
      </c>
      <c r="B27">
        <v>826</v>
      </c>
      <c r="C27">
        <v>548</v>
      </c>
      <c r="D27">
        <v>100</v>
      </c>
      <c r="E27">
        <v>358</v>
      </c>
      <c r="F27">
        <v>19</v>
      </c>
      <c r="G27">
        <v>76</v>
      </c>
      <c r="H27">
        <v>827</v>
      </c>
      <c r="I27">
        <v>548</v>
      </c>
      <c r="J27">
        <v>100</v>
      </c>
      <c r="K27">
        <v>358</v>
      </c>
      <c r="L27">
        <v>62</v>
      </c>
      <c r="M27">
        <v>75</v>
      </c>
      <c r="O27">
        <f t="shared" si="0"/>
        <v>1908</v>
      </c>
      <c r="P27">
        <f t="shared" si="1"/>
        <v>1260</v>
      </c>
      <c r="Q27">
        <f t="shared" si="2"/>
        <v>648</v>
      </c>
      <c r="R27" s="1">
        <f t="shared" si="3"/>
        <v>0.660377358490566</v>
      </c>
      <c r="S27" s="1">
        <f t="shared" si="4"/>
        <v>0.33962264150943394</v>
      </c>
      <c r="T27" s="3">
        <f t="shared" si="5"/>
        <v>826</v>
      </c>
      <c r="U27" s="3">
        <f t="shared" si="6"/>
        <v>827</v>
      </c>
      <c r="V27" s="3">
        <f t="shared" si="7"/>
        <v>548</v>
      </c>
      <c r="W27" s="3">
        <f t="shared" si="8"/>
        <v>902</v>
      </c>
      <c r="X27" s="3">
        <f t="shared" si="9"/>
        <v>19</v>
      </c>
      <c r="Y27" s="3">
        <f t="shared" si="10"/>
        <v>62</v>
      </c>
      <c r="Z27" s="3">
        <f t="shared" si="11"/>
        <v>100</v>
      </c>
      <c r="AA27" s="3">
        <f t="shared" si="12"/>
        <v>358</v>
      </c>
      <c r="AB27" s="1">
        <f t="shared" si="13"/>
        <v>0.8864516129032258</v>
      </c>
      <c r="AC27" s="1">
        <f t="shared" si="14"/>
        <v>0.7599557522123894</v>
      </c>
      <c r="AD27" s="1">
        <f t="shared" si="15"/>
        <v>0.8183442525312686</v>
      </c>
      <c r="AE27" s="1">
        <f t="shared" si="16"/>
        <v>0.8870967741935484</v>
      </c>
      <c r="AF27" s="1">
        <f t="shared" si="17"/>
        <v>0.7605088495575221</v>
      </c>
      <c r="AG27" s="1">
        <f t="shared" si="18"/>
        <v>0.8189398451459202</v>
      </c>
      <c r="AI27" s="1">
        <f t="shared" si="19"/>
        <v>0.7158730158730159</v>
      </c>
      <c r="AJ27" s="2">
        <f t="shared" si="20"/>
        <v>0.15432098765432098</v>
      </c>
      <c r="AK27" s="6">
        <f t="shared" si="21"/>
        <v>1.588700499906712</v>
      </c>
      <c r="AL27" s="1">
        <f t="shared" si="22"/>
        <v>0.6706349206349206</v>
      </c>
      <c r="AM27" s="1">
        <f t="shared" si="23"/>
        <v>0.7055555555555556</v>
      </c>
      <c r="AN27" s="2">
        <f t="shared" si="24"/>
        <v>0.720125786163522</v>
      </c>
      <c r="AO27" s="1"/>
      <c r="AP27" s="1">
        <f t="shared" si="25"/>
        <v>0.03492063492063502</v>
      </c>
    </row>
    <row r="29" spans="2:42" ht="12.75">
      <c r="B29">
        <f>SUM(B3:B27)</f>
        <v>21219</v>
      </c>
      <c r="C29">
        <f aca="true" t="shared" si="26" ref="C29:M29">SUM(C3:C27)</f>
        <v>8401</v>
      </c>
      <c r="D29">
        <f t="shared" si="26"/>
        <v>4632</v>
      </c>
      <c r="E29">
        <f t="shared" si="26"/>
        <v>28774</v>
      </c>
      <c r="F29">
        <f t="shared" si="26"/>
        <v>14819</v>
      </c>
      <c r="G29">
        <f t="shared" si="26"/>
        <v>5477</v>
      </c>
      <c r="H29">
        <f t="shared" si="26"/>
        <v>21744</v>
      </c>
      <c r="I29">
        <f t="shared" si="26"/>
        <v>8401</v>
      </c>
      <c r="J29">
        <f t="shared" si="26"/>
        <v>4632</v>
      </c>
      <c r="K29">
        <f t="shared" si="26"/>
        <v>28774</v>
      </c>
      <c r="L29">
        <f t="shared" si="26"/>
        <v>16382</v>
      </c>
      <c r="M29">
        <f t="shared" si="26"/>
        <v>4952</v>
      </c>
      <c r="O29">
        <f>SUM(O3:O27)</f>
        <v>68503</v>
      </c>
      <c r="P29">
        <f>(B29+G29+E29)/O29</f>
        <v>0.8097455585886749</v>
      </c>
      <c r="AI29" s="5">
        <f>AVERAGE(AI3:AI27)</f>
        <v>0.5820760835392635</v>
      </c>
      <c r="AJ29" s="5">
        <f>AVERAGE(AJ3:AJ27)</f>
        <v>0.4216768565931916</v>
      </c>
      <c r="AK29" s="6">
        <f t="shared" si="21"/>
        <v>0.40481311683661353</v>
      </c>
      <c r="AL29" s="5">
        <f>AVERAGE(AL3:AL27)</f>
        <v>0.6893694425927274</v>
      </c>
      <c r="AM29" s="5">
        <f>AVERAGE(AM3:AM27)</f>
        <v>0.7197582362896006</v>
      </c>
      <c r="AN29" s="5">
        <f>AVERAGE(AN3:AN27)</f>
        <v>0.4888831160819393</v>
      </c>
      <c r="AP29" s="5">
        <f>AVERAGE(AP3:AP27)</f>
        <v>0.030388793696873174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B3" sqref="B3:M27"/>
    </sheetView>
  </sheetViews>
  <sheetFormatPr defaultColWidth="9.00390625" defaultRowHeight="12.75"/>
  <cols>
    <col min="1" max="1" width="10.25390625" style="0" customWidth="1"/>
    <col min="2" max="16384" width="8.75390625" style="0" customWidth="1"/>
  </cols>
  <sheetData>
    <row r="1" ht="12.75">
      <c r="A1" t="s">
        <v>39</v>
      </c>
    </row>
    <row r="2" spans="1:42" ht="12.75">
      <c r="A2" t="s">
        <v>12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O2" t="s">
        <v>13</v>
      </c>
      <c r="P2" t="s">
        <v>14</v>
      </c>
      <c r="Q2" t="s">
        <v>15</v>
      </c>
      <c r="R2" t="s">
        <v>35</v>
      </c>
      <c r="S2" t="s">
        <v>36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</v>
      </c>
      <c r="AA2" t="s">
        <v>3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P2" t="s">
        <v>34</v>
      </c>
    </row>
    <row r="3" spans="1:43" ht="12.75">
      <c r="A3">
        <v>1</v>
      </c>
      <c r="B3">
        <v>1223</v>
      </c>
      <c r="C3">
        <v>187</v>
      </c>
      <c r="D3">
        <v>405</v>
      </c>
      <c r="E3">
        <v>255</v>
      </c>
      <c r="F3">
        <v>37</v>
      </c>
      <c r="G3">
        <v>226</v>
      </c>
      <c r="H3">
        <v>1225</v>
      </c>
      <c r="I3">
        <v>187</v>
      </c>
      <c r="J3">
        <v>405</v>
      </c>
      <c r="K3">
        <v>255</v>
      </c>
      <c r="L3">
        <v>38</v>
      </c>
      <c r="M3">
        <v>224</v>
      </c>
      <c r="O3">
        <f>B3+G3+C3+D3+E3</f>
        <v>2296</v>
      </c>
      <c r="P3">
        <f>B3+G3+E3</f>
        <v>1704</v>
      </c>
      <c r="Q3">
        <f>C3+D3</f>
        <v>592</v>
      </c>
      <c r="R3" s="1">
        <f>P3/O3</f>
        <v>0.7421602787456446</v>
      </c>
      <c r="S3" s="1">
        <f>Q3/O3</f>
        <v>0.2578397212543554</v>
      </c>
      <c r="T3" s="3">
        <f>B3</f>
        <v>1223</v>
      </c>
      <c r="U3" s="3">
        <f>H3</f>
        <v>1225</v>
      </c>
      <c r="V3" s="3">
        <f>C3</f>
        <v>187</v>
      </c>
      <c r="W3" s="3">
        <f>B3+G3</f>
        <v>1449</v>
      </c>
      <c r="X3" s="3">
        <f>F3</f>
        <v>37</v>
      </c>
      <c r="Y3" s="3">
        <f>L3</f>
        <v>38</v>
      </c>
      <c r="Z3" s="3">
        <f>D3</f>
        <v>405</v>
      </c>
      <c r="AA3" s="3">
        <f>E3</f>
        <v>255</v>
      </c>
      <c r="AB3" s="1">
        <f>(T3+V3)/(W3+V3+Z3)</f>
        <v>0.6908378245957864</v>
      </c>
      <c r="AC3" s="1">
        <f>(T3+V3)/(W3+V3+AA3)</f>
        <v>0.745637228979376</v>
      </c>
      <c r="AD3" s="1">
        <f>2*AB3*AC3/(AB3+AC3)</f>
        <v>0.7171922685656156</v>
      </c>
      <c r="AE3" s="1">
        <f>(U3+V3)/(W3+V3+Z3)</f>
        <v>0.6918177364037237</v>
      </c>
      <c r="AF3" s="1">
        <f>(U3+V3)/(W3+V3+AA3)</f>
        <v>0.7466948704389212</v>
      </c>
      <c r="AG3" s="1">
        <f>2*AE3*AF3/(AE3+AF3)</f>
        <v>0.718209562563581</v>
      </c>
      <c r="AI3" s="1">
        <f>W3/P3</f>
        <v>0.8503521126760564</v>
      </c>
      <c r="AJ3" s="2">
        <f>MAX(0.001,Z3)/MAX(0.001,Q3)</f>
        <v>0.6841216216216216</v>
      </c>
      <c r="AK3" s="6">
        <f>NORMSINV(AI3)-NORMSINV(AJ3)</f>
        <v>0.5586891623674793</v>
      </c>
      <c r="AL3" s="1">
        <f>(T3+X3)/P3</f>
        <v>0.7394366197183099</v>
      </c>
      <c r="AM3" s="1">
        <f>(U3+Y3)/P3</f>
        <v>0.7411971830985915</v>
      </c>
      <c r="AN3" s="2">
        <f>(T3+V3)/O3</f>
        <v>0.6141114982578397</v>
      </c>
      <c r="AO3" s="1"/>
      <c r="AP3" s="1">
        <f>AM3-AL3</f>
        <v>0.0017605633802816323</v>
      </c>
      <c r="AQ3" s="1"/>
    </row>
    <row r="4" spans="1:42" ht="12.75">
      <c r="A4">
        <v>2</v>
      </c>
      <c r="B4">
        <v>1410</v>
      </c>
      <c r="C4">
        <v>103</v>
      </c>
      <c r="D4">
        <v>127</v>
      </c>
      <c r="E4">
        <v>312</v>
      </c>
      <c r="F4">
        <v>82</v>
      </c>
      <c r="G4">
        <v>63</v>
      </c>
      <c r="H4">
        <v>1410</v>
      </c>
      <c r="I4">
        <v>103</v>
      </c>
      <c r="J4">
        <v>127</v>
      </c>
      <c r="K4">
        <v>312</v>
      </c>
      <c r="L4">
        <v>156</v>
      </c>
      <c r="M4">
        <v>63</v>
      </c>
      <c r="O4">
        <f aca="true" t="shared" si="0" ref="O4:O27">B4+G4+C4+D4+E4</f>
        <v>2015</v>
      </c>
      <c r="P4">
        <f aca="true" t="shared" si="1" ref="P4:P27">B4+G4+E4</f>
        <v>1785</v>
      </c>
      <c r="Q4">
        <f aca="true" t="shared" si="2" ref="Q4:Q27">C4+D4</f>
        <v>230</v>
      </c>
      <c r="R4" s="1">
        <f aca="true" t="shared" si="3" ref="R4:R29">P4/O4</f>
        <v>0.8858560794044665</v>
      </c>
      <c r="S4" s="1">
        <f aca="true" t="shared" si="4" ref="S4:S29">Q4/O4</f>
        <v>0.1141439205955335</v>
      </c>
      <c r="T4" s="3">
        <f aca="true" t="shared" si="5" ref="T4:T27">B4</f>
        <v>1410</v>
      </c>
      <c r="U4" s="3">
        <f aca="true" t="shared" si="6" ref="U4:U27">H4</f>
        <v>1410</v>
      </c>
      <c r="V4" s="3">
        <f aca="true" t="shared" si="7" ref="V4:V27">C4</f>
        <v>103</v>
      </c>
      <c r="W4" s="3">
        <f aca="true" t="shared" si="8" ref="W4:W27">B4+G4</f>
        <v>1473</v>
      </c>
      <c r="X4" s="3">
        <f aca="true" t="shared" si="9" ref="X4:X27">F4</f>
        <v>82</v>
      </c>
      <c r="Y4" s="3">
        <f aca="true" t="shared" si="10" ref="Y4:Y27">L4</f>
        <v>156</v>
      </c>
      <c r="Z4" s="3">
        <f aca="true" t="shared" si="11" ref="Z4:AA27">D4</f>
        <v>127</v>
      </c>
      <c r="AA4" s="3">
        <f t="shared" si="11"/>
        <v>312</v>
      </c>
      <c r="AB4" s="1">
        <f aca="true" t="shared" si="12" ref="AB4:AB27">(T4+V4)/(W4+V4+Z4)</f>
        <v>0.8884321785085144</v>
      </c>
      <c r="AC4" s="1">
        <f aca="true" t="shared" si="13" ref="AC4:AC27">(T4+V4)/(W4+V4+AA4)</f>
        <v>0.8013771186440678</v>
      </c>
      <c r="AD4" s="1">
        <f aca="true" t="shared" si="14" ref="AD4:AD27">2*AB4*AC4/(AB4+AC4)</f>
        <v>0.8426622110832638</v>
      </c>
      <c r="AE4" s="1">
        <f aca="true" t="shared" si="15" ref="AE4:AE27">(U4+V4)/(W4+V4+Z4)</f>
        <v>0.8884321785085144</v>
      </c>
      <c r="AF4" s="1">
        <f aca="true" t="shared" si="16" ref="AF4:AF27">(U4+V4)/(W4+V4+AA4)</f>
        <v>0.8013771186440678</v>
      </c>
      <c r="AG4" s="1">
        <f aca="true" t="shared" si="17" ref="AG4:AG27">2*AE4*AF4/(AE4+AF4)</f>
        <v>0.8426622110832638</v>
      </c>
      <c r="AI4" s="1">
        <f aca="true" t="shared" si="18" ref="AI4:AI29">W4/P4</f>
        <v>0.8252100840336134</v>
      </c>
      <c r="AJ4" s="2">
        <f aca="true" t="shared" si="19" ref="AJ4:AJ29">MAX(0.001,Z4)/MAX(0.001,Q4)</f>
        <v>0.5521739130434783</v>
      </c>
      <c r="AK4" s="6">
        <f aca="true" t="shared" si="20" ref="AK4:AK29">NORMSINV(AI4)-NORMSINV(AJ4)</f>
        <v>0.8042489463898452</v>
      </c>
      <c r="AL4" s="1">
        <f aca="true" t="shared" si="21" ref="AL4:AL27">(T4+X4)/P4</f>
        <v>0.8358543417366947</v>
      </c>
      <c r="AM4" s="1">
        <f aca="true" t="shared" si="22" ref="AM4:AM27">(U4+Y4)/P4</f>
        <v>0.8773109243697479</v>
      </c>
      <c r="AN4" s="2">
        <f aca="true" t="shared" si="23" ref="AN4:AN27">(T4+V4)/O4</f>
        <v>0.7508684863523574</v>
      </c>
      <c r="AO4" s="1"/>
      <c r="AP4" s="1">
        <f aca="true" t="shared" si="24" ref="AP4:AP27">AM4-AL4</f>
        <v>0.041456582633053185</v>
      </c>
    </row>
    <row r="5" spans="1:42" ht="12.75">
      <c r="A5">
        <v>3</v>
      </c>
      <c r="B5">
        <v>1347</v>
      </c>
      <c r="C5">
        <v>533</v>
      </c>
      <c r="D5">
        <v>178</v>
      </c>
      <c r="E5">
        <v>364</v>
      </c>
      <c r="F5">
        <v>68</v>
      </c>
      <c r="G5">
        <v>163</v>
      </c>
      <c r="H5">
        <v>1347</v>
      </c>
      <c r="I5">
        <v>533</v>
      </c>
      <c r="J5">
        <v>178</v>
      </c>
      <c r="K5">
        <v>364</v>
      </c>
      <c r="L5">
        <v>71</v>
      </c>
      <c r="M5">
        <v>163</v>
      </c>
      <c r="O5">
        <f t="shared" si="0"/>
        <v>2585</v>
      </c>
      <c r="P5">
        <f t="shared" si="1"/>
        <v>1874</v>
      </c>
      <c r="Q5">
        <f t="shared" si="2"/>
        <v>711</v>
      </c>
      <c r="R5" s="1">
        <f t="shared" si="3"/>
        <v>0.7249516441005802</v>
      </c>
      <c r="S5" s="1">
        <f t="shared" si="4"/>
        <v>0.2750483558994197</v>
      </c>
      <c r="T5" s="3">
        <f t="shared" si="5"/>
        <v>1347</v>
      </c>
      <c r="U5" s="3">
        <f t="shared" si="6"/>
        <v>1347</v>
      </c>
      <c r="V5" s="3">
        <f t="shared" si="7"/>
        <v>533</v>
      </c>
      <c r="W5" s="3">
        <f t="shared" si="8"/>
        <v>1510</v>
      </c>
      <c r="X5" s="3">
        <f t="shared" si="9"/>
        <v>68</v>
      </c>
      <c r="Y5" s="3">
        <f t="shared" si="10"/>
        <v>71</v>
      </c>
      <c r="Z5" s="3">
        <f t="shared" si="11"/>
        <v>178</v>
      </c>
      <c r="AA5" s="3">
        <f t="shared" si="11"/>
        <v>364</v>
      </c>
      <c r="AB5" s="1">
        <f t="shared" si="12"/>
        <v>0.8464655560558307</v>
      </c>
      <c r="AC5" s="1">
        <f t="shared" si="13"/>
        <v>0.7810552555047777</v>
      </c>
      <c r="AD5" s="1">
        <f t="shared" si="14"/>
        <v>0.8124459809853067</v>
      </c>
      <c r="AE5" s="1">
        <f t="shared" si="15"/>
        <v>0.8464655560558307</v>
      </c>
      <c r="AF5" s="1">
        <f t="shared" si="16"/>
        <v>0.7810552555047777</v>
      </c>
      <c r="AG5" s="1">
        <f t="shared" si="17"/>
        <v>0.8124459809853067</v>
      </c>
      <c r="AI5" s="1">
        <f t="shared" si="18"/>
        <v>0.8057630736392742</v>
      </c>
      <c r="AJ5" s="2">
        <f t="shared" si="19"/>
        <v>0.25035161744022505</v>
      </c>
      <c r="AK5" s="6">
        <f t="shared" si="20"/>
        <v>1.53577161874055</v>
      </c>
      <c r="AL5" s="1">
        <f t="shared" si="21"/>
        <v>0.7550693703308431</v>
      </c>
      <c r="AM5" s="1">
        <f t="shared" si="22"/>
        <v>0.7566702241195304</v>
      </c>
      <c r="AN5" s="2">
        <f t="shared" si="23"/>
        <v>0.7272727272727273</v>
      </c>
      <c r="AO5" s="1"/>
      <c r="AP5" s="1">
        <f t="shared" si="24"/>
        <v>0.0016008537886873508</v>
      </c>
    </row>
    <row r="6" spans="1:42" ht="12.75">
      <c r="A6">
        <v>4</v>
      </c>
      <c r="B6">
        <v>690</v>
      </c>
      <c r="C6">
        <v>161</v>
      </c>
      <c r="D6">
        <v>780</v>
      </c>
      <c r="E6">
        <v>211</v>
      </c>
      <c r="F6">
        <v>19</v>
      </c>
      <c r="G6">
        <v>554</v>
      </c>
      <c r="H6">
        <v>777</v>
      </c>
      <c r="I6">
        <v>161</v>
      </c>
      <c r="J6">
        <v>780</v>
      </c>
      <c r="K6">
        <v>211</v>
      </c>
      <c r="L6">
        <v>58</v>
      </c>
      <c r="M6">
        <v>467</v>
      </c>
      <c r="O6">
        <f t="shared" si="0"/>
        <v>2396</v>
      </c>
      <c r="P6">
        <f t="shared" si="1"/>
        <v>1455</v>
      </c>
      <c r="Q6">
        <f t="shared" si="2"/>
        <v>941</v>
      </c>
      <c r="R6" s="1">
        <f t="shared" si="3"/>
        <v>0.6072621035058431</v>
      </c>
      <c r="S6" s="1">
        <f t="shared" si="4"/>
        <v>0.3927378964941569</v>
      </c>
      <c r="T6" s="3">
        <f t="shared" si="5"/>
        <v>690</v>
      </c>
      <c r="U6" s="3">
        <f t="shared" si="6"/>
        <v>777</v>
      </c>
      <c r="V6" s="3">
        <f t="shared" si="7"/>
        <v>161</v>
      </c>
      <c r="W6" s="3">
        <f t="shared" si="8"/>
        <v>1244</v>
      </c>
      <c r="X6" s="3">
        <f t="shared" si="9"/>
        <v>19</v>
      </c>
      <c r="Y6" s="3">
        <f t="shared" si="10"/>
        <v>58</v>
      </c>
      <c r="Z6" s="3">
        <f t="shared" si="11"/>
        <v>780</v>
      </c>
      <c r="AA6" s="3">
        <f t="shared" si="11"/>
        <v>211</v>
      </c>
      <c r="AB6" s="1">
        <f t="shared" si="12"/>
        <v>0.3894736842105263</v>
      </c>
      <c r="AC6" s="1">
        <f t="shared" si="13"/>
        <v>0.5266089108910891</v>
      </c>
      <c r="AD6" s="1">
        <f t="shared" si="14"/>
        <v>0.4477769008155748</v>
      </c>
      <c r="AE6" s="1">
        <f t="shared" si="15"/>
        <v>0.42929061784897027</v>
      </c>
      <c r="AF6" s="1">
        <f t="shared" si="16"/>
        <v>0.5804455445544554</v>
      </c>
      <c r="AG6" s="1">
        <f t="shared" si="17"/>
        <v>0.49355432780847147</v>
      </c>
      <c r="AI6" s="1">
        <f t="shared" si="18"/>
        <v>0.8549828178694158</v>
      </c>
      <c r="AJ6" s="2">
        <f t="shared" si="19"/>
        <v>0.8289054197662061</v>
      </c>
      <c r="AK6" s="6">
        <f t="shared" si="20"/>
        <v>0.10819775739304838</v>
      </c>
      <c r="AL6" s="1">
        <f t="shared" si="21"/>
        <v>0.4872852233676976</v>
      </c>
      <c r="AM6" s="1">
        <f t="shared" si="22"/>
        <v>0.5738831615120275</v>
      </c>
      <c r="AN6" s="2">
        <f t="shared" si="23"/>
        <v>0.35517529215358934</v>
      </c>
      <c r="AO6" s="1"/>
      <c r="AP6" s="1">
        <f t="shared" si="24"/>
        <v>0.08659793814432987</v>
      </c>
    </row>
    <row r="7" spans="1:42" ht="12.75">
      <c r="A7">
        <v>5</v>
      </c>
      <c r="B7">
        <v>2514</v>
      </c>
      <c r="C7">
        <v>0</v>
      </c>
      <c r="D7">
        <v>0</v>
      </c>
      <c r="E7">
        <v>2372</v>
      </c>
      <c r="F7">
        <v>604</v>
      </c>
      <c r="G7">
        <v>3634</v>
      </c>
      <c r="H7">
        <v>3027</v>
      </c>
      <c r="I7">
        <v>0</v>
      </c>
      <c r="J7">
        <v>0</v>
      </c>
      <c r="K7">
        <v>2372</v>
      </c>
      <c r="L7">
        <v>722</v>
      </c>
      <c r="M7">
        <v>3121</v>
      </c>
      <c r="O7">
        <f t="shared" si="0"/>
        <v>8520</v>
      </c>
      <c r="P7">
        <f t="shared" si="1"/>
        <v>8520</v>
      </c>
      <c r="Q7">
        <f t="shared" si="2"/>
        <v>0</v>
      </c>
      <c r="R7" s="1">
        <f t="shared" si="3"/>
        <v>1</v>
      </c>
      <c r="S7" s="1">
        <f t="shared" si="4"/>
        <v>0</v>
      </c>
      <c r="T7" s="3">
        <f t="shared" si="5"/>
        <v>2514</v>
      </c>
      <c r="U7" s="3">
        <f t="shared" si="6"/>
        <v>3027</v>
      </c>
      <c r="V7" s="3">
        <f t="shared" si="7"/>
        <v>0</v>
      </c>
      <c r="W7" s="3">
        <f t="shared" si="8"/>
        <v>6148</v>
      </c>
      <c r="X7" s="3">
        <f t="shared" si="9"/>
        <v>604</v>
      </c>
      <c r="Y7" s="3">
        <f t="shared" si="10"/>
        <v>722</v>
      </c>
      <c r="Z7" s="3">
        <f t="shared" si="11"/>
        <v>0</v>
      </c>
      <c r="AA7" s="3">
        <f t="shared" si="11"/>
        <v>2372</v>
      </c>
      <c r="AB7" s="1">
        <f t="shared" si="12"/>
        <v>0.4089134677944047</v>
      </c>
      <c r="AC7" s="1">
        <f t="shared" si="13"/>
        <v>0.29507042253521126</v>
      </c>
      <c r="AD7" s="1">
        <f t="shared" si="14"/>
        <v>0.34278701936187617</v>
      </c>
      <c r="AE7" s="1">
        <f t="shared" si="15"/>
        <v>0.49235523747560184</v>
      </c>
      <c r="AF7" s="1">
        <f t="shared" si="16"/>
        <v>0.3552816901408451</v>
      </c>
      <c r="AG7" s="1">
        <f t="shared" si="17"/>
        <v>0.41273520589037366</v>
      </c>
      <c r="AI7" s="1">
        <f t="shared" si="18"/>
        <v>0.7215962441314554</v>
      </c>
      <c r="AJ7" s="2">
        <f>MAX(0.001,Z7)/MAX(0.001,Q7)</f>
        <v>1</v>
      </c>
      <c r="AK7" s="6" t="e">
        <f t="shared" si="20"/>
        <v>#NUM!</v>
      </c>
      <c r="AL7" s="1">
        <f t="shared" si="21"/>
        <v>0.36596244131455397</v>
      </c>
      <c r="AM7" s="1">
        <f t="shared" si="22"/>
        <v>0.44002347417840376</v>
      </c>
      <c r="AN7" s="2">
        <f t="shared" si="23"/>
        <v>0.29507042253521126</v>
      </c>
      <c r="AO7" s="1"/>
      <c r="AP7" s="1">
        <f t="shared" si="24"/>
        <v>0.0740610328638498</v>
      </c>
    </row>
    <row r="8" spans="1:42" ht="12.75">
      <c r="A8">
        <v>6</v>
      </c>
      <c r="B8">
        <v>711</v>
      </c>
      <c r="C8">
        <v>206</v>
      </c>
      <c r="D8">
        <v>400</v>
      </c>
      <c r="E8">
        <v>204</v>
      </c>
      <c r="F8">
        <v>55</v>
      </c>
      <c r="G8">
        <v>233</v>
      </c>
      <c r="H8">
        <v>754</v>
      </c>
      <c r="I8">
        <v>206</v>
      </c>
      <c r="J8">
        <v>400</v>
      </c>
      <c r="K8">
        <v>204</v>
      </c>
      <c r="L8">
        <v>55</v>
      </c>
      <c r="M8">
        <v>190</v>
      </c>
      <c r="O8">
        <f t="shared" si="0"/>
        <v>1754</v>
      </c>
      <c r="P8">
        <f t="shared" si="1"/>
        <v>1148</v>
      </c>
      <c r="Q8">
        <f t="shared" si="2"/>
        <v>606</v>
      </c>
      <c r="R8" s="1">
        <f t="shared" si="3"/>
        <v>0.6545039908779932</v>
      </c>
      <c r="S8" s="1">
        <f t="shared" si="4"/>
        <v>0.34549600912200684</v>
      </c>
      <c r="T8" s="3">
        <f t="shared" si="5"/>
        <v>711</v>
      </c>
      <c r="U8" s="3">
        <f t="shared" si="6"/>
        <v>754</v>
      </c>
      <c r="V8" s="3">
        <f t="shared" si="7"/>
        <v>206</v>
      </c>
      <c r="W8" s="3">
        <f t="shared" si="8"/>
        <v>944</v>
      </c>
      <c r="X8" s="3">
        <f t="shared" si="9"/>
        <v>55</v>
      </c>
      <c r="Y8" s="3">
        <f t="shared" si="10"/>
        <v>55</v>
      </c>
      <c r="Z8" s="3">
        <f t="shared" si="11"/>
        <v>400</v>
      </c>
      <c r="AA8" s="3">
        <f t="shared" si="11"/>
        <v>204</v>
      </c>
      <c r="AB8" s="1">
        <f t="shared" si="12"/>
        <v>0.5916129032258064</v>
      </c>
      <c r="AC8" s="1">
        <f t="shared" si="13"/>
        <v>0.6772525849335302</v>
      </c>
      <c r="AD8" s="1">
        <f t="shared" si="14"/>
        <v>0.6315426997245179</v>
      </c>
      <c r="AE8" s="1">
        <f t="shared" si="15"/>
        <v>0.6193548387096774</v>
      </c>
      <c r="AF8" s="1">
        <f t="shared" si="16"/>
        <v>0.7090103397341211</v>
      </c>
      <c r="AG8" s="1">
        <f t="shared" si="17"/>
        <v>0.6611570247933883</v>
      </c>
      <c r="AI8" s="1">
        <f t="shared" si="18"/>
        <v>0.8222996515679443</v>
      </c>
      <c r="AJ8" s="2">
        <f t="shared" si="19"/>
        <v>0.6600660066006601</v>
      </c>
      <c r="AK8" s="6">
        <f t="shared" si="20"/>
        <v>0.5115209778421528</v>
      </c>
      <c r="AL8" s="1">
        <f t="shared" si="21"/>
        <v>0.6672473867595818</v>
      </c>
      <c r="AM8" s="1">
        <f t="shared" si="22"/>
        <v>0.7047038327526133</v>
      </c>
      <c r="AN8" s="2">
        <f t="shared" si="23"/>
        <v>0.5228050171037628</v>
      </c>
      <c r="AO8" s="1"/>
      <c r="AP8" s="1">
        <f t="shared" si="24"/>
        <v>0.03745644599303144</v>
      </c>
    </row>
    <row r="9" spans="1:42" ht="12.75">
      <c r="A9">
        <v>7</v>
      </c>
      <c r="B9">
        <v>1506</v>
      </c>
      <c r="C9">
        <v>144</v>
      </c>
      <c r="D9">
        <v>349</v>
      </c>
      <c r="E9">
        <v>251</v>
      </c>
      <c r="F9">
        <v>19</v>
      </c>
      <c r="G9">
        <v>315</v>
      </c>
      <c r="H9">
        <v>1507</v>
      </c>
      <c r="I9">
        <v>144</v>
      </c>
      <c r="J9">
        <v>349</v>
      </c>
      <c r="K9">
        <v>251</v>
      </c>
      <c r="L9">
        <v>26</v>
      </c>
      <c r="M9">
        <v>314</v>
      </c>
      <c r="O9">
        <f t="shared" si="0"/>
        <v>2565</v>
      </c>
      <c r="P9">
        <f t="shared" si="1"/>
        <v>2072</v>
      </c>
      <c r="Q9">
        <f t="shared" si="2"/>
        <v>493</v>
      </c>
      <c r="R9" s="1">
        <f t="shared" si="3"/>
        <v>0.8077972709551657</v>
      </c>
      <c r="S9" s="1">
        <f t="shared" si="4"/>
        <v>0.19220272904483432</v>
      </c>
      <c r="T9" s="3">
        <f t="shared" si="5"/>
        <v>1506</v>
      </c>
      <c r="U9" s="3">
        <f t="shared" si="6"/>
        <v>1507</v>
      </c>
      <c r="V9" s="3">
        <f t="shared" si="7"/>
        <v>144</v>
      </c>
      <c r="W9" s="3">
        <f t="shared" si="8"/>
        <v>1821</v>
      </c>
      <c r="X9" s="3">
        <f t="shared" si="9"/>
        <v>19</v>
      </c>
      <c r="Y9" s="3">
        <f t="shared" si="10"/>
        <v>26</v>
      </c>
      <c r="Z9" s="3">
        <f t="shared" si="11"/>
        <v>349</v>
      </c>
      <c r="AA9" s="3">
        <f t="shared" si="11"/>
        <v>251</v>
      </c>
      <c r="AB9" s="1">
        <f t="shared" si="12"/>
        <v>0.7130509939498704</v>
      </c>
      <c r="AC9" s="1">
        <f t="shared" si="13"/>
        <v>0.7445848375451264</v>
      </c>
      <c r="AD9" s="1">
        <f t="shared" si="14"/>
        <v>0.728476821192053</v>
      </c>
      <c r="AE9" s="1">
        <f t="shared" si="15"/>
        <v>0.7134831460674157</v>
      </c>
      <c r="AF9" s="1">
        <f t="shared" si="16"/>
        <v>0.7450361010830325</v>
      </c>
      <c r="AG9" s="1">
        <f t="shared" si="17"/>
        <v>0.7289183222958058</v>
      </c>
      <c r="AI9" s="1">
        <f t="shared" si="18"/>
        <v>0.8788610038610039</v>
      </c>
      <c r="AJ9" s="2">
        <f t="shared" si="19"/>
        <v>0.7079107505070994</v>
      </c>
      <c r="AK9" s="6">
        <f t="shared" si="20"/>
        <v>0.6220207903483737</v>
      </c>
      <c r="AL9" s="1">
        <f t="shared" si="21"/>
        <v>0.736003861003861</v>
      </c>
      <c r="AM9" s="1">
        <f t="shared" si="22"/>
        <v>0.7398648648648649</v>
      </c>
      <c r="AN9" s="2">
        <f t="shared" si="23"/>
        <v>0.6432748538011696</v>
      </c>
      <c r="AO9" s="1"/>
      <c r="AP9" s="1">
        <f t="shared" si="24"/>
        <v>0.0038610038610039643</v>
      </c>
    </row>
    <row r="10" spans="1:42" ht="12.75">
      <c r="A10">
        <v>8</v>
      </c>
      <c r="B10">
        <v>1599</v>
      </c>
      <c r="C10">
        <v>418</v>
      </c>
      <c r="D10">
        <v>495</v>
      </c>
      <c r="E10">
        <v>514</v>
      </c>
      <c r="F10">
        <v>33</v>
      </c>
      <c r="G10">
        <v>298</v>
      </c>
      <c r="H10">
        <v>1599</v>
      </c>
      <c r="I10">
        <v>418</v>
      </c>
      <c r="J10">
        <v>495</v>
      </c>
      <c r="K10">
        <v>514</v>
      </c>
      <c r="L10">
        <v>226</v>
      </c>
      <c r="M10">
        <v>298</v>
      </c>
      <c r="O10">
        <f t="shared" si="0"/>
        <v>3324</v>
      </c>
      <c r="P10">
        <f t="shared" si="1"/>
        <v>2411</v>
      </c>
      <c r="Q10">
        <f t="shared" si="2"/>
        <v>913</v>
      </c>
      <c r="R10" s="1">
        <f t="shared" si="3"/>
        <v>0.7253309265944645</v>
      </c>
      <c r="S10" s="1">
        <f t="shared" si="4"/>
        <v>0.2746690734055355</v>
      </c>
      <c r="T10" s="3">
        <f t="shared" si="5"/>
        <v>1599</v>
      </c>
      <c r="U10" s="3">
        <f t="shared" si="6"/>
        <v>1599</v>
      </c>
      <c r="V10" s="3">
        <f t="shared" si="7"/>
        <v>418</v>
      </c>
      <c r="W10" s="3">
        <f t="shared" si="8"/>
        <v>1897</v>
      </c>
      <c r="X10" s="3">
        <f t="shared" si="9"/>
        <v>33</v>
      </c>
      <c r="Y10" s="3">
        <f t="shared" si="10"/>
        <v>226</v>
      </c>
      <c r="Z10" s="3">
        <f t="shared" si="11"/>
        <v>495</v>
      </c>
      <c r="AA10" s="3">
        <f t="shared" si="11"/>
        <v>514</v>
      </c>
      <c r="AB10" s="1">
        <f t="shared" si="12"/>
        <v>0.7177935943060498</v>
      </c>
      <c r="AC10" s="1">
        <f t="shared" si="13"/>
        <v>0.7129727819017321</v>
      </c>
      <c r="AD10" s="1">
        <f t="shared" si="14"/>
        <v>0.7153750665011527</v>
      </c>
      <c r="AE10" s="1">
        <f t="shared" si="15"/>
        <v>0.7177935943060498</v>
      </c>
      <c r="AF10" s="1">
        <f t="shared" si="16"/>
        <v>0.7129727819017321</v>
      </c>
      <c r="AG10" s="1">
        <f t="shared" si="17"/>
        <v>0.7153750665011527</v>
      </c>
      <c r="AI10" s="1">
        <f t="shared" si="18"/>
        <v>0.7868104520945666</v>
      </c>
      <c r="AJ10" s="2">
        <f t="shared" si="19"/>
        <v>0.5421686746987951</v>
      </c>
      <c r="AK10" s="6">
        <f t="shared" si="20"/>
        <v>0.6895041509377481</v>
      </c>
      <c r="AL10" s="1">
        <f t="shared" si="21"/>
        <v>0.6768975528826213</v>
      </c>
      <c r="AM10" s="1">
        <f t="shared" si="22"/>
        <v>0.7569473247615097</v>
      </c>
      <c r="AN10" s="2">
        <f t="shared" si="23"/>
        <v>0.6067990373044525</v>
      </c>
      <c r="AO10" s="1"/>
      <c r="AP10" s="1">
        <f t="shared" si="24"/>
        <v>0.0800497718788884</v>
      </c>
    </row>
    <row r="11" spans="1:42" ht="12.75">
      <c r="A11">
        <v>9</v>
      </c>
      <c r="B11">
        <v>2075</v>
      </c>
      <c r="C11">
        <v>0</v>
      </c>
      <c r="D11">
        <v>0</v>
      </c>
      <c r="E11">
        <v>597</v>
      </c>
      <c r="F11">
        <v>81</v>
      </c>
      <c r="G11">
        <v>448</v>
      </c>
      <c r="H11">
        <v>2075</v>
      </c>
      <c r="I11">
        <v>0</v>
      </c>
      <c r="J11">
        <v>0</v>
      </c>
      <c r="K11">
        <v>597</v>
      </c>
      <c r="L11">
        <v>82</v>
      </c>
      <c r="M11">
        <v>448</v>
      </c>
      <c r="O11">
        <f>B11+G11+C11+D11+E11+FIXES!E11</f>
        <v>3120</v>
      </c>
      <c r="P11">
        <f>B11+G11+E11+FIXES!E11</f>
        <v>3120</v>
      </c>
      <c r="Q11">
        <f t="shared" si="2"/>
        <v>0</v>
      </c>
      <c r="R11" s="1">
        <f t="shared" si="3"/>
        <v>1</v>
      </c>
      <c r="S11" s="1">
        <f t="shared" si="4"/>
        <v>0</v>
      </c>
      <c r="T11" s="3">
        <f t="shared" si="5"/>
        <v>2075</v>
      </c>
      <c r="U11" s="3">
        <f t="shared" si="6"/>
        <v>2075</v>
      </c>
      <c r="V11" s="3">
        <f t="shared" si="7"/>
        <v>0</v>
      </c>
      <c r="W11" s="3">
        <f t="shared" si="8"/>
        <v>2523</v>
      </c>
      <c r="X11" s="3">
        <f t="shared" si="9"/>
        <v>81</v>
      </c>
      <c r="Y11" s="3">
        <f t="shared" si="10"/>
        <v>82</v>
      </c>
      <c r="Z11" s="3">
        <f t="shared" si="11"/>
        <v>0</v>
      </c>
      <c r="AA11" s="3">
        <f>E11</f>
        <v>597</v>
      </c>
      <c r="AB11" s="1">
        <f t="shared" si="12"/>
        <v>0.8224336107808164</v>
      </c>
      <c r="AC11" s="1">
        <f t="shared" si="13"/>
        <v>0.6650641025641025</v>
      </c>
      <c r="AD11" s="1">
        <f t="shared" si="14"/>
        <v>0.735424419634946</v>
      </c>
      <c r="AE11" s="1">
        <f t="shared" si="15"/>
        <v>0.8224336107808164</v>
      </c>
      <c r="AF11" s="1">
        <f t="shared" si="16"/>
        <v>0.6650641025641025</v>
      </c>
      <c r="AG11" s="1">
        <f t="shared" si="17"/>
        <v>0.735424419634946</v>
      </c>
      <c r="AI11" s="1">
        <f t="shared" si="18"/>
        <v>0.8086538461538462</v>
      </c>
      <c r="AJ11" s="2">
        <f t="shared" si="19"/>
        <v>1</v>
      </c>
      <c r="AK11" s="6" t="e">
        <f t="shared" si="20"/>
        <v>#NUM!</v>
      </c>
      <c r="AL11" s="1">
        <f t="shared" si="21"/>
        <v>0.691025641025641</v>
      </c>
      <c r="AM11" s="1">
        <f t="shared" si="22"/>
        <v>0.6913461538461538</v>
      </c>
      <c r="AN11" s="2">
        <f t="shared" si="23"/>
        <v>0.6650641025641025</v>
      </c>
      <c r="AO11" s="1"/>
      <c r="AP11" s="1">
        <f t="shared" si="24"/>
        <v>0.0003205128205128194</v>
      </c>
    </row>
    <row r="12" spans="1:42" ht="12.75">
      <c r="A12">
        <v>10</v>
      </c>
      <c r="B12">
        <v>704</v>
      </c>
      <c r="C12">
        <v>455</v>
      </c>
      <c r="D12">
        <v>124</v>
      </c>
      <c r="E12">
        <v>157</v>
      </c>
      <c r="F12">
        <v>0</v>
      </c>
      <c r="G12">
        <v>170</v>
      </c>
      <c r="H12">
        <v>704</v>
      </c>
      <c r="I12">
        <v>455</v>
      </c>
      <c r="J12">
        <v>124</v>
      </c>
      <c r="K12">
        <v>157</v>
      </c>
      <c r="L12">
        <v>5</v>
      </c>
      <c r="M12">
        <v>170</v>
      </c>
      <c r="O12">
        <f t="shared" si="0"/>
        <v>1610</v>
      </c>
      <c r="P12">
        <f t="shared" si="1"/>
        <v>1031</v>
      </c>
      <c r="Q12">
        <f t="shared" si="2"/>
        <v>579</v>
      </c>
      <c r="R12" s="1">
        <f t="shared" si="3"/>
        <v>0.6403726708074534</v>
      </c>
      <c r="S12" s="1">
        <f t="shared" si="4"/>
        <v>0.3596273291925466</v>
      </c>
      <c r="T12" s="3">
        <f t="shared" si="5"/>
        <v>704</v>
      </c>
      <c r="U12" s="3">
        <f t="shared" si="6"/>
        <v>704</v>
      </c>
      <c r="V12" s="3">
        <f t="shared" si="7"/>
        <v>455</v>
      </c>
      <c r="W12" s="3">
        <f t="shared" si="8"/>
        <v>874</v>
      </c>
      <c r="X12" s="3">
        <f t="shared" si="9"/>
        <v>0</v>
      </c>
      <c r="Y12" s="3">
        <f t="shared" si="10"/>
        <v>5</v>
      </c>
      <c r="Z12" s="3">
        <f t="shared" si="11"/>
        <v>124</v>
      </c>
      <c r="AA12" s="3">
        <f t="shared" si="11"/>
        <v>157</v>
      </c>
      <c r="AB12" s="1">
        <f t="shared" si="12"/>
        <v>0.7976600137646249</v>
      </c>
      <c r="AC12" s="1">
        <f t="shared" si="13"/>
        <v>0.7799461641991925</v>
      </c>
      <c r="AD12" s="1">
        <f t="shared" si="14"/>
        <v>0.7887036406941138</v>
      </c>
      <c r="AE12" s="1">
        <f t="shared" si="15"/>
        <v>0.7976600137646249</v>
      </c>
      <c r="AF12" s="1">
        <f t="shared" si="16"/>
        <v>0.7799461641991925</v>
      </c>
      <c r="AG12" s="1">
        <f t="shared" si="17"/>
        <v>0.7887036406941138</v>
      </c>
      <c r="AI12" s="1">
        <f t="shared" si="18"/>
        <v>0.8477206595538312</v>
      </c>
      <c r="AJ12" s="2">
        <f t="shared" si="19"/>
        <v>0.2141623488773748</v>
      </c>
      <c r="AK12" s="6">
        <f t="shared" si="20"/>
        <v>1.8187680601505947</v>
      </c>
      <c r="AL12" s="1">
        <f t="shared" si="21"/>
        <v>0.6828322017458778</v>
      </c>
      <c r="AM12" s="1">
        <f t="shared" si="22"/>
        <v>0.6876818622696411</v>
      </c>
      <c r="AN12" s="2">
        <f t="shared" si="23"/>
        <v>0.7198757763975155</v>
      </c>
      <c r="AO12" s="1"/>
      <c r="AP12" s="1">
        <f t="shared" si="24"/>
        <v>0.004849660523763344</v>
      </c>
    </row>
    <row r="13" spans="1:42" ht="12.75">
      <c r="A13">
        <v>11</v>
      </c>
      <c r="B13">
        <v>1425</v>
      </c>
      <c r="C13">
        <v>522</v>
      </c>
      <c r="D13">
        <v>159</v>
      </c>
      <c r="E13">
        <v>377</v>
      </c>
      <c r="F13">
        <v>130</v>
      </c>
      <c r="G13">
        <v>183</v>
      </c>
      <c r="H13">
        <v>1425</v>
      </c>
      <c r="I13">
        <v>522</v>
      </c>
      <c r="J13">
        <v>159</v>
      </c>
      <c r="K13">
        <v>377</v>
      </c>
      <c r="L13">
        <v>134</v>
      </c>
      <c r="M13">
        <v>183</v>
      </c>
      <c r="O13">
        <f t="shared" si="0"/>
        <v>2666</v>
      </c>
      <c r="P13">
        <f t="shared" si="1"/>
        <v>1985</v>
      </c>
      <c r="Q13">
        <f t="shared" si="2"/>
        <v>681</v>
      </c>
      <c r="R13" s="1">
        <f t="shared" si="3"/>
        <v>0.7445611402850713</v>
      </c>
      <c r="S13" s="1">
        <f t="shared" si="4"/>
        <v>0.25543885971492875</v>
      </c>
      <c r="T13" s="3">
        <f t="shared" si="5"/>
        <v>1425</v>
      </c>
      <c r="U13" s="3">
        <f t="shared" si="6"/>
        <v>1425</v>
      </c>
      <c r="V13" s="3">
        <f t="shared" si="7"/>
        <v>522</v>
      </c>
      <c r="W13" s="3">
        <f t="shared" si="8"/>
        <v>1608</v>
      </c>
      <c r="X13" s="3">
        <f t="shared" si="9"/>
        <v>130</v>
      </c>
      <c r="Y13" s="3">
        <f t="shared" si="10"/>
        <v>134</v>
      </c>
      <c r="Z13" s="3">
        <f t="shared" si="11"/>
        <v>159</v>
      </c>
      <c r="AA13" s="3">
        <f t="shared" si="11"/>
        <v>377</v>
      </c>
      <c r="AB13" s="1">
        <f t="shared" si="12"/>
        <v>0.8505897771952818</v>
      </c>
      <c r="AC13" s="1">
        <f t="shared" si="13"/>
        <v>0.7766254487435181</v>
      </c>
      <c r="AD13" s="1">
        <f t="shared" si="14"/>
        <v>0.8119266055045872</v>
      </c>
      <c r="AE13" s="1">
        <f t="shared" si="15"/>
        <v>0.8505897771952818</v>
      </c>
      <c r="AF13" s="1">
        <f t="shared" si="16"/>
        <v>0.7766254487435181</v>
      </c>
      <c r="AG13" s="1">
        <f t="shared" si="17"/>
        <v>0.8119266055045872</v>
      </c>
      <c r="AI13" s="1">
        <f t="shared" si="18"/>
        <v>0.8100755667506297</v>
      </c>
      <c r="AJ13" s="2">
        <f t="shared" si="19"/>
        <v>0.23348017621145375</v>
      </c>
      <c r="AK13" s="6">
        <f t="shared" si="20"/>
        <v>1.6056080438400373</v>
      </c>
      <c r="AL13" s="1">
        <f t="shared" si="21"/>
        <v>0.783375314861461</v>
      </c>
      <c r="AM13" s="1">
        <f t="shared" si="22"/>
        <v>0.7853904282115869</v>
      </c>
      <c r="AN13" s="2">
        <f t="shared" si="23"/>
        <v>0.7303075768942235</v>
      </c>
      <c r="AO13" s="1"/>
      <c r="AP13" s="1">
        <f t="shared" si="24"/>
        <v>0.002015113350125941</v>
      </c>
    </row>
    <row r="14" spans="1:42" ht="12.75">
      <c r="A14">
        <v>12</v>
      </c>
      <c r="B14">
        <v>246</v>
      </c>
      <c r="C14">
        <v>13</v>
      </c>
      <c r="D14">
        <v>42</v>
      </c>
      <c r="E14">
        <v>191</v>
      </c>
      <c r="F14">
        <v>55</v>
      </c>
      <c r="G14">
        <v>573</v>
      </c>
      <c r="H14">
        <v>312</v>
      </c>
      <c r="I14">
        <v>13</v>
      </c>
      <c r="J14">
        <v>42</v>
      </c>
      <c r="K14">
        <v>191</v>
      </c>
      <c r="L14">
        <v>58</v>
      </c>
      <c r="M14">
        <v>507</v>
      </c>
      <c r="O14">
        <f t="shared" si="0"/>
        <v>1065</v>
      </c>
      <c r="P14">
        <f t="shared" si="1"/>
        <v>1010</v>
      </c>
      <c r="Q14">
        <f t="shared" si="2"/>
        <v>55</v>
      </c>
      <c r="R14" s="1">
        <f t="shared" si="3"/>
        <v>0.9483568075117371</v>
      </c>
      <c r="S14" s="1">
        <f t="shared" si="4"/>
        <v>0.051643192488262914</v>
      </c>
      <c r="T14" s="3">
        <f t="shared" si="5"/>
        <v>246</v>
      </c>
      <c r="U14" s="3">
        <f t="shared" si="6"/>
        <v>312</v>
      </c>
      <c r="V14" s="3">
        <f t="shared" si="7"/>
        <v>13</v>
      </c>
      <c r="W14" s="3">
        <f t="shared" si="8"/>
        <v>819</v>
      </c>
      <c r="X14" s="3">
        <f t="shared" si="9"/>
        <v>55</v>
      </c>
      <c r="Y14" s="3">
        <f t="shared" si="10"/>
        <v>58</v>
      </c>
      <c r="Z14" s="3">
        <f t="shared" si="11"/>
        <v>42</v>
      </c>
      <c r="AA14" s="3">
        <f t="shared" si="11"/>
        <v>191</v>
      </c>
      <c r="AB14" s="1">
        <f t="shared" si="12"/>
        <v>0.2963386727688787</v>
      </c>
      <c r="AC14" s="1">
        <f t="shared" si="13"/>
        <v>0.25317693059628543</v>
      </c>
      <c r="AD14" s="1">
        <f t="shared" si="14"/>
        <v>0.27306273062730624</v>
      </c>
      <c r="AE14" s="1">
        <f t="shared" si="15"/>
        <v>0.3718535469107552</v>
      </c>
      <c r="AF14" s="1">
        <f t="shared" si="16"/>
        <v>0.3176930596285435</v>
      </c>
      <c r="AG14" s="1">
        <f t="shared" si="17"/>
        <v>0.3426462836056932</v>
      </c>
      <c r="AI14" s="1">
        <f t="shared" si="18"/>
        <v>0.810891089108911</v>
      </c>
      <c r="AJ14" s="2">
        <f t="shared" si="19"/>
        <v>0.7636363636363637</v>
      </c>
      <c r="AK14" s="6">
        <f t="shared" si="20"/>
        <v>0.1631361812462011</v>
      </c>
      <c r="AL14" s="1">
        <f t="shared" si="21"/>
        <v>0.298019801980198</v>
      </c>
      <c r="AM14" s="1">
        <f t="shared" si="22"/>
        <v>0.36633663366336633</v>
      </c>
      <c r="AN14" s="2">
        <f t="shared" si="23"/>
        <v>0.2431924882629108</v>
      </c>
      <c r="AO14" s="1"/>
      <c r="AP14" s="1">
        <f t="shared" si="24"/>
        <v>0.06831683168316832</v>
      </c>
    </row>
    <row r="15" spans="1:42" ht="12.75">
      <c r="A15">
        <v>13</v>
      </c>
      <c r="B15">
        <v>1143</v>
      </c>
      <c r="C15">
        <v>361</v>
      </c>
      <c r="D15">
        <v>497</v>
      </c>
      <c r="E15">
        <v>562</v>
      </c>
      <c r="F15">
        <v>105</v>
      </c>
      <c r="G15">
        <v>483</v>
      </c>
      <c r="H15">
        <v>1212</v>
      </c>
      <c r="I15">
        <v>361</v>
      </c>
      <c r="J15">
        <v>497</v>
      </c>
      <c r="K15">
        <v>562</v>
      </c>
      <c r="L15">
        <v>130</v>
      </c>
      <c r="M15">
        <v>414</v>
      </c>
      <c r="O15">
        <f t="shared" si="0"/>
        <v>3046</v>
      </c>
      <c r="P15">
        <f t="shared" si="1"/>
        <v>2188</v>
      </c>
      <c r="Q15">
        <f t="shared" si="2"/>
        <v>858</v>
      </c>
      <c r="R15" s="1">
        <f t="shared" si="3"/>
        <v>0.7183191070256073</v>
      </c>
      <c r="S15" s="1">
        <f t="shared" si="4"/>
        <v>0.28168089297439264</v>
      </c>
      <c r="T15" s="3">
        <f t="shared" si="5"/>
        <v>1143</v>
      </c>
      <c r="U15" s="3">
        <f t="shared" si="6"/>
        <v>1212</v>
      </c>
      <c r="V15" s="3">
        <f t="shared" si="7"/>
        <v>361</v>
      </c>
      <c r="W15" s="3">
        <f t="shared" si="8"/>
        <v>1626</v>
      </c>
      <c r="X15" s="3">
        <f t="shared" si="9"/>
        <v>105</v>
      </c>
      <c r="Y15" s="3">
        <f t="shared" si="10"/>
        <v>130</v>
      </c>
      <c r="Z15" s="3">
        <f t="shared" si="11"/>
        <v>497</v>
      </c>
      <c r="AA15" s="3">
        <f t="shared" si="11"/>
        <v>562</v>
      </c>
      <c r="AB15" s="1">
        <f t="shared" si="12"/>
        <v>0.605475040257649</v>
      </c>
      <c r="AC15" s="1">
        <f t="shared" si="13"/>
        <v>0.5900353079639075</v>
      </c>
      <c r="AD15" s="1">
        <f t="shared" si="14"/>
        <v>0.5976554738724418</v>
      </c>
      <c r="AE15" s="1">
        <f t="shared" si="15"/>
        <v>0.6332528180354268</v>
      </c>
      <c r="AF15" s="1">
        <f t="shared" si="16"/>
        <v>0.6171047469595919</v>
      </c>
      <c r="AG15" s="1">
        <f t="shared" si="17"/>
        <v>0.6250745082455792</v>
      </c>
      <c r="AI15" s="1">
        <f t="shared" si="18"/>
        <v>0.7431444241316271</v>
      </c>
      <c r="AJ15" s="2">
        <f t="shared" si="19"/>
        <v>0.5792540792540792</v>
      </c>
      <c r="AK15" s="6">
        <f t="shared" si="20"/>
        <v>0.4530841306560284</v>
      </c>
      <c r="AL15" s="1">
        <f t="shared" si="21"/>
        <v>0.5703839122486288</v>
      </c>
      <c r="AM15" s="1">
        <f t="shared" si="22"/>
        <v>0.613345521023766</v>
      </c>
      <c r="AN15" s="2">
        <f t="shared" si="23"/>
        <v>0.4937623112278398</v>
      </c>
      <c r="AO15" s="1"/>
      <c r="AP15" s="1">
        <f t="shared" si="24"/>
        <v>0.04296160877513722</v>
      </c>
    </row>
    <row r="16" spans="1:42" ht="12.75">
      <c r="A16">
        <v>14</v>
      </c>
      <c r="B16">
        <v>1553</v>
      </c>
      <c r="C16">
        <v>163</v>
      </c>
      <c r="D16">
        <v>246</v>
      </c>
      <c r="E16">
        <v>319</v>
      </c>
      <c r="F16">
        <v>173</v>
      </c>
      <c r="G16">
        <v>79</v>
      </c>
      <c r="H16">
        <v>1553</v>
      </c>
      <c r="I16">
        <v>163</v>
      </c>
      <c r="J16">
        <v>246</v>
      </c>
      <c r="K16">
        <v>319</v>
      </c>
      <c r="L16">
        <v>174</v>
      </c>
      <c r="M16">
        <v>79</v>
      </c>
      <c r="O16">
        <f t="shared" si="0"/>
        <v>2360</v>
      </c>
      <c r="P16">
        <f t="shared" si="1"/>
        <v>1951</v>
      </c>
      <c r="Q16">
        <f t="shared" si="2"/>
        <v>409</v>
      </c>
      <c r="R16" s="1">
        <f t="shared" si="3"/>
        <v>0.8266949152542373</v>
      </c>
      <c r="S16" s="1">
        <f t="shared" si="4"/>
        <v>0.1733050847457627</v>
      </c>
      <c r="T16" s="3">
        <f t="shared" si="5"/>
        <v>1553</v>
      </c>
      <c r="U16" s="3">
        <f t="shared" si="6"/>
        <v>1553</v>
      </c>
      <c r="V16" s="3">
        <f t="shared" si="7"/>
        <v>163</v>
      </c>
      <c r="W16" s="3">
        <f t="shared" si="8"/>
        <v>1632</v>
      </c>
      <c r="X16" s="3">
        <f t="shared" si="9"/>
        <v>173</v>
      </c>
      <c r="Y16" s="3">
        <f t="shared" si="10"/>
        <v>174</v>
      </c>
      <c r="Z16" s="3">
        <f t="shared" si="11"/>
        <v>246</v>
      </c>
      <c r="AA16" s="3">
        <f t="shared" si="11"/>
        <v>319</v>
      </c>
      <c r="AB16" s="1">
        <f t="shared" si="12"/>
        <v>0.8407643312101911</v>
      </c>
      <c r="AC16" s="1">
        <f t="shared" si="13"/>
        <v>0.8117313150425733</v>
      </c>
      <c r="AD16" s="1">
        <f t="shared" si="14"/>
        <v>0.8259927797833935</v>
      </c>
      <c r="AE16" s="1">
        <f t="shared" si="15"/>
        <v>0.8407643312101911</v>
      </c>
      <c r="AF16" s="1">
        <f t="shared" si="16"/>
        <v>0.8117313150425733</v>
      </c>
      <c r="AG16" s="1">
        <f t="shared" si="17"/>
        <v>0.8259927797833935</v>
      </c>
      <c r="AI16" s="1">
        <f t="shared" si="18"/>
        <v>0.8364941055868785</v>
      </c>
      <c r="AJ16" s="2">
        <f t="shared" si="19"/>
        <v>0.6014669926650367</v>
      </c>
      <c r="AK16" s="6">
        <f t="shared" si="20"/>
        <v>0.723004372963855</v>
      </c>
      <c r="AL16" s="1">
        <f t="shared" si="21"/>
        <v>0.884674525884162</v>
      </c>
      <c r="AM16" s="1">
        <f t="shared" si="22"/>
        <v>0.885187083546899</v>
      </c>
      <c r="AN16" s="2">
        <f t="shared" si="23"/>
        <v>0.7271186440677966</v>
      </c>
      <c r="AO16" s="1"/>
      <c r="AP16" s="1">
        <f t="shared" si="24"/>
        <v>0.0005125576627370565</v>
      </c>
    </row>
    <row r="17" spans="1:42" ht="12.75">
      <c r="A17">
        <v>15</v>
      </c>
      <c r="B17">
        <v>1710</v>
      </c>
      <c r="C17">
        <v>311</v>
      </c>
      <c r="D17">
        <v>144</v>
      </c>
      <c r="E17">
        <v>274</v>
      </c>
      <c r="F17">
        <v>177</v>
      </c>
      <c r="G17">
        <v>35</v>
      </c>
      <c r="H17">
        <v>1710</v>
      </c>
      <c r="I17">
        <v>311</v>
      </c>
      <c r="J17">
        <v>144</v>
      </c>
      <c r="K17">
        <v>274</v>
      </c>
      <c r="L17">
        <v>177</v>
      </c>
      <c r="M17">
        <v>35</v>
      </c>
      <c r="O17">
        <f t="shared" si="0"/>
        <v>2474</v>
      </c>
      <c r="P17">
        <f t="shared" si="1"/>
        <v>2019</v>
      </c>
      <c r="Q17">
        <f t="shared" si="2"/>
        <v>455</v>
      </c>
      <c r="R17" s="1">
        <f t="shared" si="3"/>
        <v>0.8160873080032336</v>
      </c>
      <c r="S17" s="1">
        <f t="shared" si="4"/>
        <v>0.18391269199676638</v>
      </c>
      <c r="T17" s="3">
        <f t="shared" si="5"/>
        <v>1710</v>
      </c>
      <c r="U17" s="3">
        <f t="shared" si="6"/>
        <v>1710</v>
      </c>
      <c r="V17" s="3">
        <f t="shared" si="7"/>
        <v>311</v>
      </c>
      <c r="W17" s="3">
        <f t="shared" si="8"/>
        <v>1745</v>
      </c>
      <c r="X17" s="3">
        <f t="shared" si="9"/>
        <v>177</v>
      </c>
      <c r="Y17" s="3">
        <f t="shared" si="10"/>
        <v>177</v>
      </c>
      <c r="Z17" s="3">
        <f t="shared" si="11"/>
        <v>144</v>
      </c>
      <c r="AA17" s="3">
        <f t="shared" si="11"/>
        <v>274</v>
      </c>
      <c r="AB17" s="1">
        <f t="shared" si="12"/>
        <v>0.9186363636363636</v>
      </c>
      <c r="AC17" s="1">
        <f t="shared" si="13"/>
        <v>0.867381974248927</v>
      </c>
      <c r="AD17" s="1">
        <f t="shared" si="14"/>
        <v>0.8922737306843267</v>
      </c>
      <c r="AE17" s="1">
        <f t="shared" si="15"/>
        <v>0.9186363636363636</v>
      </c>
      <c r="AF17" s="1">
        <f t="shared" si="16"/>
        <v>0.867381974248927</v>
      </c>
      <c r="AG17" s="1">
        <f t="shared" si="17"/>
        <v>0.8922737306843267</v>
      </c>
      <c r="AI17" s="1">
        <f t="shared" si="18"/>
        <v>0.8642892521050025</v>
      </c>
      <c r="AJ17" s="2">
        <f t="shared" si="19"/>
        <v>0.31648351648351647</v>
      </c>
      <c r="AK17" s="6">
        <f t="shared" si="20"/>
        <v>1.5773500069374626</v>
      </c>
      <c r="AL17" s="1">
        <f t="shared" si="21"/>
        <v>0.9346210995542348</v>
      </c>
      <c r="AM17" s="1">
        <f t="shared" si="22"/>
        <v>0.9346210995542348</v>
      </c>
      <c r="AN17" s="2">
        <f t="shared" si="23"/>
        <v>0.816895715440582</v>
      </c>
      <c r="AO17" s="1"/>
      <c r="AP17" s="1">
        <f t="shared" si="24"/>
        <v>0</v>
      </c>
    </row>
    <row r="18" spans="1:42" ht="12.75">
      <c r="A18">
        <v>16</v>
      </c>
      <c r="B18">
        <v>1763</v>
      </c>
      <c r="C18">
        <v>368</v>
      </c>
      <c r="D18">
        <v>269</v>
      </c>
      <c r="E18">
        <v>360</v>
      </c>
      <c r="F18">
        <v>164</v>
      </c>
      <c r="G18">
        <v>156</v>
      </c>
      <c r="H18">
        <v>1763</v>
      </c>
      <c r="I18">
        <v>368</v>
      </c>
      <c r="J18">
        <v>269</v>
      </c>
      <c r="K18">
        <v>360</v>
      </c>
      <c r="L18">
        <v>172</v>
      </c>
      <c r="M18">
        <v>156</v>
      </c>
      <c r="O18">
        <f t="shared" si="0"/>
        <v>2916</v>
      </c>
      <c r="P18">
        <f t="shared" si="1"/>
        <v>2279</v>
      </c>
      <c r="Q18">
        <f t="shared" si="2"/>
        <v>637</v>
      </c>
      <c r="R18" s="1">
        <f t="shared" si="3"/>
        <v>0.7815500685871056</v>
      </c>
      <c r="S18" s="1">
        <f t="shared" si="4"/>
        <v>0.21844993141289437</v>
      </c>
      <c r="T18" s="3">
        <f t="shared" si="5"/>
        <v>1763</v>
      </c>
      <c r="U18" s="3">
        <f t="shared" si="6"/>
        <v>1763</v>
      </c>
      <c r="V18" s="3">
        <f t="shared" si="7"/>
        <v>368</v>
      </c>
      <c r="W18" s="3">
        <f t="shared" si="8"/>
        <v>1919</v>
      </c>
      <c r="X18" s="3">
        <f t="shared" si="9"/>
        <v>164</v>
      </c>
      <c r="Y18" s="3">
        <f t="shared" si="10"/>
        <v>172</v>
      </c>
      <c r="Z18" s="3">
        <f t="shared" si="11"/>
        <v>269</v>
      </c>
      <c r="AA18" s="3">
        <f t="shared" si="11"/>
        <v>360</v>
      </c>
      <c r="AB18" s="1">
        <f t="shared" si="12"/>
        <v>0.8337245696400626</v>
      </c>
      <c r="AC18" s="1">
        <f t="shared" si="13"/>
        <v>0.8050623347185493</v>
      </c>
      <c r="AD18" s="1">
        <f t="shared" si="14"/>
        <v>0.819142802229483</v>
      </c>
      <c r="AE18" s="1">
        <f t="shared" si="15"/>
        <v>0.8337245696400626</v>
      </c>
      <c r="AF18" s="1">
        <f t="shared" si="16"/>
        <v>0.8050623347185493</v>
      </c>
      <c r="AG18" s="1">
        <f t="shared" si="17"/>
        <v>0.819142802229483</v>
      </c>
      <c r="AI18" s="1">
        <f t="shared" si="18"/>
        <v>0.8420359806932866</v>
      </c>
      <c r="AJ18" s="2">
        <f t="shared" si="19"/>
        <v>0.42229199372056514</v>
      </c>
      <c r="AK18" s="6">
        <f t="shared" si="20"/>
        <v>1.1988943034857777</v>
      </c>
      <c r="AL18" s="1">
        <f t="shared" si="21"/>
        <v>0.8455462922334357</v>
      </c>
      <c r="AM18" s="1">
        <f t="shared" si="22"/>
        <v>0.8490566037735849</v>
      </c>
      <c r="AN18" s="2">
        <f t="shared" si="23"/>
        <v>0.7307956104252401</v>
      </c>
      <c r="AO18" s="1"/>
      <c r="AP18" s="1">
        <f t="shared" si="24"/>
        <v>0.003510311540149247</v>
      </c>
    </row>
    <row r="19" spans="1:42" ht="12.75">
      <c r="A19">
        <v>17</v>
      </c>
      <c r="B19">
        <v>755</v>
      </c>
      <c r="C19">
        <v>157</v>
      </c>
      <c r="D19">
        <v>135</v>
      </c>
      <c r="E19">
        <v>108</v>
      </c>
      <c r="F19">
        <v>23</v>
      </c>
      <c r="G19">
        <v>129</v>
      </c>
      <c r="H19">
        <v>762</v>
      </c>
      <c r="I19">
        <v>157</v>
      </c>
      <c r="J19">
        <v>135</v>
      </c>
      <c r="K19">
        <v>108</v>
      </c>
      <c r="L19">
        <v>35</v>
      </c>
      <c r="M19">
        <v>122</v>
      </c>
      <c r="O19">
        <f t="shared" si="0"/>
        <v>1284</v>
      </c>
      <c r="P19">
        <f t="shared" si="1"/>
        <v>992</v>
      </c>
      <c r="Q19">
        <f t="shared" si="2"/>
        <v>292</v>
      </c>
      <c r="R19" s="1">
        <f t="shared" si="3"/>
        <v>0.7725856697819314</v>
      </c>
      <c r="S19" s="1">
        <f t="shared" si="4"/>
        <v>0.22741433021806853</v>
      </c>
      <c r="T19" s="3">
        <f t="shared" si="5"/>
        <v>755</v>
      </c>
      <c r="U19" s="3">
        <f t="shared" si="6"/>
        <v>762</v>
      </c>
      <c r="V19" s="3">
        <f t="shared" si="7"/>
        <v>157</v>
      </c>
      <c r="W19" s="3">
        <f t="shared" si="8"/>
        <v>884</v>
      </c>
      <c r="X19" s="3">
        <f t="shared" si="9"/>
        <v>23</v>
      </c>
      <c r="Y19" s="3">
        <f t="shared" si="10"/>
        <v>35</v>
      </c>
      <c r="Z19" s="3">
        <f t="shared" si="11"/>
        <v>135</v>
      </c>
      <c r="AA19" s="3">
        <f t="shared" si="11"/>
        <v>108</v>
      </c>
      <c r="AB19" s="1">
        <f t="shared" si="12"/>
        <v>0.7755102040816326</v>
      </c>
      <c r="AC19" s="1">
        <f t="shared" si="13"/>
        <v>0.793733681462141</v>
      </c>
      <c r="AD19" s="1">
        <f t="shared" si="14"/>
        <v>0.784516129032258</v>
      </c>
      <c r="AE19" s="1">
        <f t="shared" si="15"/>
        <v>0.7814625850340136</v>
      </c>
      <c r="AF19" s="1">
        <f t="shared" si="16"/>
        <v>0.7998259355961705</v>
      </c>
      <c r="AG19" s="1">
        <f t="shared" si="17"/>
        <v>0.7905376344086021</v>
      </c>
      <c r="AI19" s="1">
        <f t="shared" si="18"/>
        <v>0.8911290322580645</v>
      </c>
      <c r="AJ19" s="2">
        <f t="shared" si="19"/>
        <v>0.4623287671232877</v>
      </c>
      <c r="AK19" s="6">
        <f t="shared" si="20"/>
        <v>1.3271234678041763</v>
      </c>
      <c r="AL19" s="1">
        <f t="shared" si="21"/>
        <v>0.7842741935483871</v>
      </c>
      <c r="AM19" s="1">
        <f t="shared" si="22"/>
        <v>0.8034274193548387</v>
      </c>
      <c r="AN19" s="2">
        <f t="shared" si="23"/>
        <v>0.7102803738317757</v>
      </c>
      <c r="AO19" s="1"/>
      <c r="AP19" s="1">
        <f t="shared" si="24"/>
        <v>0.019153225806451624</v>
      </c>
    </row>
    <row r="20" spans="1:42" ht="12.75">
      <c r="A20">
        <v>18</v>
      </c>
      <c r="B20">
        <v>1526</v>
      </c>
      <c r="C20">
        <v>600</v>
      </c>
      <c r="D20">
        <v>234</v>
      </c>
      <c r="E20">
        <v>445</v>
      </c>
      <c r="F20">
        <v>46</v>
      </c>
      <c r="G20">
        <v>193</v>
      </c>
      <c r="H20">
        <v>1526</v>
      </c>
      <c r="I20">
        <v>600</v>
      </c>
      <c r="J20">
        <v>234</v>
      </c>
      <c r="K20">
        <v>445</v>
      </c>
      <c r="L20">
        <v>104</v>
      </c>
      <c r="M20">
        <v>193</v>
      </c>
      <c r="O20">
        <f t="shared" si="0"/>
        <v>2998</v>
      </c>
      <c r="P20">
        <f t="shared" si="1"/>
        <v>2164</v>
      </c>
      <c r="Q20">
        <f t="shared" si="2"/>
        <v>834</v>
      </c>
      <c r="R20" s="1">
        <f t="shared" si="3"/>
        <v>0.7218145430286858</v>
      </c>
      <c r="S20" s="1">
        <f t="shared" si="4"/>
        <v>0.2781854569713142</v>
      </c>
      <c r="T20" s="3">
        <f t="shared" si="5"/>
        <v>1526</v>
      </c>
      <c r="U20" s="3">
        <f t="shared" si="6"/>
        <v>1526</v>
      </c>
      <c r="V20" s="3">
        <f t="shared" si="7"/>
        <v>600</v>
      </c>
      <c r="W20" s="3">
        <f t="shared" si="8"/>
        <v>1719</v>
      </c>
      <c r="X20" s="3">
        <f t="shared" si="9"/>
        <v>46</v>
      </c>
      <c r="Y20" s="3">
        <f t="shared" si="10"/>
        <v>104</v>
      </c>
      <c r="Z20" s="3">
        <f t="shared" si="11"/>
        <v>234</v>
      </c>
      <c r="AA20" s="3">
        <f t="shared" si="11"/>
        <v>445</v>
      </c>
      <c r="AB20" s="1">
        <f t="shared" si="12"/>
        <v>0.8327457892675284</v>
      </c>
      <c r="AC20" s="1">
        <f t="shared" si="13"/>
        <v>0.7691751085383502</v>
      </c>
      <c r="AD20" s="1">
        <f t="shared" si="14"/>
        <v>0.7996990784276847</v>
      </c>
      <c r="AE20" s="1">
        <f t="shared" si="15"/>
        <v>0.8327457892675284</v>
      </c>
      <c r="AF20" s="1">
        <f t="shared" si="16"/>
        <v>0.7691751085383502</v>
      </c>
      <c r="AG20" s="1">
        <f t="shared" si="17"/>
        <v>0.7996990784276847</v>
      </c>
      <c r="AI20" s="1">
        <f t="shared" si="18"/>
        <v>0.794362292051756</v>
      </c>
      <c r="AJ20" s="2">
        <f t="shared" si="19"/>
        <v>0.2805755395683453</v>
      </c>
      <c r="AK20" s="6">
        <f t="shared" si="20"/>
        <v>1.4027835137147087</v>
      </c>
      <c r="AL20" s="1">
        <f t="shared" si="21"/>
        <v>0.7264325323475046</v>
      </c>
      <c r="AM20" s="1">
        <f t="shared" si="22"/>
        <v>0.7532347504621072</v>
      </c>
      <c r="AN20" s="2">
        <f t="shared" si="23"/>
        <v>0.7091394262841895</v>
      </c>
      <c r="AO20" s="1"/>
      <c r="AP20" s="1">
        <f t="shared" si="24"/>
        <v>0.026802218114602594</v>
      </c>
    </row>
    <row r="21" spans="1:42" ht="12.75">
      <c r="A21">
        <v>19</v>
      </c>
      <c r="B21">
        <v>1865</v>
      </c>
      <c r="C21">
        <v>0</v>
      </c>
      <c r="D21">
        <v>0</v>
      </c>
      <c r="E21">
        <v>1909</v>
      </c>
      <c r="F21">
        <v>439</v>
      </c>
      <c r="G21">
        <v>481</v>
      </c>
      <c r="H21">
        <v>1978</v>
      </c>
      <c r="I21">
        <v>0</v>
      </c>
      <c r="J21">
        <v>0</v>
      </c>
      <c r="K21">
        <v>1909</v>
      </c>
      <c r="L21">
        <v>630</v>
      </c>
      <c r="M21">
        <v>368</v>
      </c>
      <c r="O21">
        <f t="shared" si="0"/>
        <v>4255</v>
      </c>
      <c r="P21">
        <f t="shared" si="1"/>
        <v>4255</v>
      </c>
      <c r="Q21">
        <f t="shared" si="2"/>
        <v>0</v>
      </c>
      <c r="R21" s="1">
        <f t="shared" si="3"/>
        <v>1</v>
      </c>
      <c r="S21" s="1">
        <f t="shared" si="4"/>
        <v>0</v>
      </c>
      <c r="T21" s="3">
        <f t="shared" si="5"/>
        <v>1865</v>
      </c>
      <c r="U21" s="3">
        <f t="shared" si="6"/>
        <v>1978</v>
      </c>
      <c r="V21" s="3">
        <f t="shared" si="7"/>
        <v>0</v>
      </c>
      <c r="W21" s="3">
        <f t="shared" si="8"/>
        <v>2346</v>
      </c>
      <c r="X21" s="3">
        <f t="shared" si="9"/>
        <v>439</v>
      </c>
      <c r="Y21" s="3">
        <f t="shared" si="10"/>
        <v>630</v>
      </c>
      <c r="Z21" s="3">
        <f t="shared" si="11"/>
        <v>0</v>
      </c>
      <c r="AA21" s="3">
        <f t="shared" si="11"/>
        <v>1909</v>
      </c>
      <c r="AB21" s="1">
        <f t="shared" si="12"/>
        <v>0.7949701619778347</v>
      </c>
      <c r="AC21" s="1">
        <f t="shared" si="13"/>
        <v>0.4383078730904818</v>
      </c>
      <c r="AD21" s="1">
        <f t="shared" si="14"/>
        <v>0.565065899106196</v>
      </c>
      <c r="AE21" s="1">
        <f t="shared" si="15"/>
        <v>0.8431372549019608</v>
      </c>
      <c r="AF21" s="1">
        <f t="shared" si="16"/>
        <v>0.4648648648648649</v>
      </c>
      <c r="AG21" s="1">
        <f t="shared" si="17"/>
        <v>0.5993031358885017</v>
      </c>
      <c r="AI21" s="1">
        <f t="shared" si="18"/>
        <v>0.5513513513513514</v>
      </c>
      <c r="AJ21" s="2">
        <f t="shared" si="19"/>
        <v>1</v>
      </c>
      <c r="AK21" s="6" t="e">
        <f t="shared" si="20"/>
        <v>#NUM!</v>
      </c>
      <c r="AL21" s="1">
        <f t="shared" si="21"/>
        <v>0.5414806110458285</v>
      </c>
      <c r="AM21" s="1">
        <f t="shared" si="22"/>
        <v>0.6129259694477086</v>
      </c>
      <c r="AN21" s="2">
        <f t="shared" si="23"/>
        <v>0.4383078730904818</v>
      </c>
      <c r="AO21" s="1"/>
      <c r="AP21" s="1">
        <f t="shared" si="24"/>
        <v>0.07144535840188015</v>
      </c>
    </row>
    <row r="22" spans="1:42" ht="12.75">
      <c r="A22">
        <v>20</v>
      </c>
      <c r="B22">
        <v>1816</v>
      </c>
      <c r="C22">
        <v>120</v>
      </c>
      <c r="D22">
        <v>249</v>
      </c>
      <c r="E22">
        <v>975</v>
      </c>
      <c r="F22">
        <v>400</v>
      </c>
      <c r="G22">
        <v>786</v>
      </c>
      <c r="H22">
        <v>2091</v>
      </c>
      <c r="I22">
        <v>120</v>
      </c>
      <c r="J22">
        <v>249</v>
      </c>
      <c r="K22">
        <v>975</v>
      </c>
      <c r="L22">
        <v>400</v>
      </c>
      <c r="M22">
        <v>511</v>
      </c>
      <c r="O22">
        <f t="shared" si="0"/>
        <v>3946</v>
      </c>
      <c r="P22">
        <f t="shared" si="1"/>
        <v>3577</v>
      </c>
      <c r="Q22">
        <f t="shared" si="2"/>
        <v>369</v>
      </c>
      <c r="R22" s="1">
        <f t="shared" si="3"/>
        <v>0.9064875823618854</v>
      </c>
      <c r="S22" s="1">
        <f t="shared" si="4"/>
        <v>0.09351241763811455</v>
      </c>
      <c r="T22" s="3">
        <f t="shared" si="5"/>
        <v>1816</v>
      </c>
      <c r="U22" s="3">
        <f t="shared" si="6"/>
        <v>2091</v>
      </c>
      <c r="V22" s="3">
        <f t="shared" si="7"/>
        <v>120</v>
      </c>
      <c r="W22" s="3">
        <f t="shared" si="8"/>
        <v>2602</v>
      </c>
      <c r="X22" s="3">
        <f t="shared" si="9"/>
        <v>400</v>
      </c>
      <c r="Y22" s="3">
        <f t="shared" si="10"/>
        <v>400</v>
      </c>
      <c r="Z22" s="3">
        <f t="shared" si="11"/>
        <v>249</v>
      </c>
      <c r="AA22" s="3">
        <f t="shared" si="11"/>
        <v>975</v>
      </c>
      <c r="AB22" s="1">
        <f t="shared" si="12"/>
        <v>0.6516324469875463</v>
      </c>
      <c r="AC22" s="1">
        <f t="shared" si="13"/>
        <v>0.5236678387882067</v>
      </c>
      <c r="AD22" s="1">
        <f t="shared" si="14"/>
        <v>0.5806838632273547</v>
      </c>
      <c r="AE22" s="1">
        <f t="shared" si="15"/>
        <v>0.7441938741164591</v>
      </c>
      <c r="AF22" s="1">
        <f t="shared" si="16"/>
        <v>0.5980524749797133</v>
      </c>
      <c r="AG22" s="1">
        <f t="shared" si="17"/>
        <v>0.6631673665266946</v>
      </c>
      <c r="AI22" s="1">
        <f t="shared" si="18"/>
        <v>0.7274252166620073</v>
      </c>
      <c r="AJ22" s="2">
        <f t="shared" si="19"/>
        <v>0.6747967479674797</v>
      </c>
      <c r="AK22" s="6">
        <f t="shared" si="20"/>
        <v>0.15184653600726616</v>
      </c>
      <c r="AL22" s="1">
        <f t="shared" si="21"/>
        <v>0.6195135588481968</v>
      </c>
      <c r="AM22" s="1">
        <f t="shared" si="22"/>
        <v>0.696393625943528</v>
      </c>
      <c r="AN22" s="2">
        <f t="shared" si="23"/>
        <v>0.4906234161175874</v>
      </c>
      <c r="AO22" s="1"/>
      <c r="AP22" s="1">
        <f t="shared" si="24"/>
        <v>0.07688006709533124</v>
      </c>
    </row>
    <row r="23" spans="1:42" ht="12.75">
      <c r="A23">
        <v>21</v>
      </c>
      <c r="B23">
        <v>2011</v>
      </c>
      <c r="C23">
        <v>358</v>
      </c>
      <c r="D23">
        <v>361</v>
      </c>
      <c r="E23">
        <v>378</v>
      </c>
      <c r="F23">
        <v>73</v>
      </c>
      <c r="G23">
        <v>332</v>
      </c>
      <c r="H23">
        <v>2011</v>
      </c>
      <c r="I23">
        <v>358</v>
      </c>
      <c r="J23">
        <v>361</v>
      </c>
      <c r="K23">
        <v>378</v>
      </c>
      <c r="L23">
        <v>75</v>
      </c>
      <c r="M23">
        <v>332</v>
      </c>
      <c r="O23">
        <f t="shared" si="0"/>
        <v>3440</v>
      </c>
      <c r="P23">
        <f t="shared" si="1"/>
        <v>2721</v>
      </c>
      <c r="Q23">
        <f t="shared" si="2"/>
        <v>719</v>
      </c>
      <c r="R23" s="1">
        <f t="shared" si="3"/>
        <v>0.7909883720930233</v>
      </c>
      <c r="S23" s="1">
        <f t="shared" si="4"/>
        <v>0.20901162790697675</v>
      </c>
      <c r="T23" s="3">
        <f t="shared" si="5"/>
        <v>2011</v>
      </c>
      <c r="U23" s="3">
        <f t="shared" si="6"/>
        <v>2011</v>
      </c>
      <c r="V23" s="3">
        <f t="shared" si="7"/>
        <v>358</v>
      </c>
      <c r="W23" s="3">
        <f t="shared" si="8"/>
        <v>2343</v>
      </c>
      <c r="X23" s="3">
        <f t="shared" si="9"/>
        <v>73</v>
      </c>
      <c r="Y23" s="3">
        <f t="shared" si="10"/>
        <v>75</v>
      </c>
      <c r="Z23" s="3">
        <f t="shared" si="11"/>
        <v>361</v>
      </c>
      <c r="AA23" s="3">
        <f t="shared" si="11"/>
        <v>378</v>
      </c>
      <c r="AB23" s="1">
        <f t="shared" si="12"/>
        <v>0.7736773350751143</v>
      </c>
      <c r="AC23" s="1">
        <f t="shared" si="13"/>
        <v>0.7694056511854498</v>
      </c>
      <c r="AD23" s="1">
        <f t="shared" si="14"/>
        <v>0.7715355805243446</v>
      </c>
      <c r="AE23" s="1">
        <f t="shared" si="15"/>
        <v>0.7736773350751143</v>
      </c>
      <c r="AF23" s="1">
        <f t="shared" si="16"/>
        <v>0.7694056511854498</v>
      </c>
      <c r="AG23" s="1">
        <f t="shared" si="17"/>
        <v>0.7715355805243446</v>
      </c>
      <c r="AI23" s="1">
        <f t="shared" si="18"/>
        <v>0.8610804851157663</v>
      </c>
      <c r="AJ23" s="2">
        <f t="shared" si="19"/>
        <v>0.502086230876217</v>
      </c>
      <c r="AK23" s="6">
        <f t="shared" si="20"/>
        <v>1.0799573382508996</v>
      </c>
      <c r="AL23" s="1">
        <f t="shared" si="21"/>
        <v>0.7658948915839765</v>
      </c>
      <c r="AM23" s="1">
        <f t="shared" si="22"/>
        <v>0.7666299154722529</v>
      </c>
      <c r="AN23" s="2">
        <f t="shared" si="23"/>
        <v>0.6886627906976744</v>
      </c>
      <c r="AO23" s="1"/>
      <c r="AP23" s="1">
        <f t="shared" si="24"/>
        <v>0.0007350238882763982</v>
      </c>
    </row>
    <row r="24" spans="1:42" ht="12.75">
      <c r="A24">
        <v>22</v>
      </c>
      <c r="B24">
        <v>1103</v>
      </c>
      <c r="C24">
        <v>339</v>
      </c>
      <c r="D24">
        <v>217</v>
      </c>
      <c r="E24">
        <v>191</v>
      </c>
      <c r="F24">
        <v>0</v>
      </c>
      <c r="G24">
        <v>170</v>
      </c>
      <c r="H24">
        <v>1103</v>
      </c>
      <c r="I24">
        <v>339</v>
      </c>
      <c r="J24">
        <v>217</v>
      </c>
      <c r="K24">
        <v>191</v>
      </c>
      <c r="L24">
        <v>8</v>
      </c>
      <c r="M24">
        <v>170</v>
      </c>
      <c r="O24">
        <f t="shared" si="0"/>
        <v>2020</v>
      </c>
      <c r="P24">
        <f t="shared" si="1"/>
        <v>1464</v>
      </c>
      <c r="Q24">
        <f t="shared" si="2"/>
        <v>556</v>
      </c>
      <c r="R24" s="1">
        <f t="shared" si="3"/>
        <v>0.7247524752475247</v>
      </c>
      <c r="S24" s="1">
        <f t="shared" si="4"/>
        <v>0.27524752475247527</v>
      </c>
      <c r="T24" s="3">
        <f t="shared" si="5"/>
        <v>1103</v>
      </c>
      <c r="U24" s="3">
        <f t="shared" si="6"/>
        <v>1103</v>
      </c>
      <c r="V24" s="3">
        <f t="shared" si="7"/>
        <v>339</v>
      </c>
      <c r="W24" s="3">
        <f t="shared" si="8"/>
        <v>1273</v>
      </c>
      <c r="X24" s="3">
        <f t="shared" si="9"/>
        <v>0</v>
      </c>
      <c r="Y24" s="3">
        <f t="shared" si="10"/>
        <v>8</v>
      </c>
      <c r="Z24" s="3">
        <f t="shared" si="11"/>
        <v>217</v>
      </c>
      <c r="AA24" s="3">
        <f t="shared" si="11"/>
        <v>191</v>
      </c>
      <c r="AB24" s="1">
        <f t="shared" si="12"/>
        <v>0.7884089666484417</v>
      </c>
      <c r="AC24" s="1">
        <f t="shared" si="13"/>
        <v>0.7997781475318912</v>
      </c>
      <c r="AD24" s="1">
        <f t="shared" si="14"/>
        <v>0.7940528634361232</v>
      </c>
      <c r="AE24" s="1">
        <f t="shared" si="15"/>
        <v>0.7884089666484417</v>
      </c>
      <c r="AF24" s="1">
        <f t="shared" si="16"/>
        <v>0.7997781475318912</v>
      </c>
      <c r="AG24" s="1">
        <f t="shared" si="17"/>
        <v>0.7940528634361232</v>
      </c>
      <c r="AI24" s="1">
        <f t="shared" si="18"/>
        <v>0.869535519125683</v>
      </c>
      <c r="AJ24" s="2">
        <f t="shared" si="19"/>
        <v>0.3902877697841727</v>
      </c>
      <c r="AK24" s="6">
        <f t="shared" si="20"/>
        <v>1.4027676473965045</v>
      </c>
      <c r="AL24" s="1">
        <f t="shared" si="21"/>
        <v>0.7534153005464481</v>
      </c>
      <c r="AM24" s="1">
        <f t="shared" si="22"/>
        <v>0.7588797814207651</v>
      </c>
      <c r="AN24" s="2">
        <f t="shared" si="23"/>
        <v>0.7138613861386138</v>
      </c>
      <c r="AO24" s="1"/>
      <c r="AP24" s="1">
        <f t="shared" si="24"/>
        <v>0.005464480874316946</v>
      </c>
    </row>
    <row r="25" spans="1:42" ht="12.75">
      <c r="A25">
        <v>23</v>
      </c>
      <c r="B25">
        <v>839</v>
      </c>
      <c r="C25">
        <v>615</v>
      </c>
      <c r="D25">
        <v>374</v>
      </c>
      <c r="E25">
        <v>477</v>
      </c>
      <c r="F25">
        <v>259</v>
      </c>
      <c r="G25">
        <v>361</v>
      </c>
      <c r="H25">
        <v>943</v>
      </c>
      <c r="I25">
        <v>615</v>
      </c>
      <c r="J25">
        <v>374</v>
      </c>
      <c r="K25">
        <v>477</v>
      </c>
      <c r="L25">
        <v>260</v>
      </c>
      <c r="M25">
        <v>257</v>
      </c>
      <c r="O25">
        <f t="shared" si="0"/>
        <v>2666</v>
      </c>
      <c r="P25">
        <f t="shared" si="1"/>
        <v>1677</v>
      </c>
      <c r="Q25">
        <f t="shared" si="2"/>
        <v>989</v>
      </c>
      <c r="R25" s="1">
        <f t="shared" si="3"/>
        <v>0.6290322580645161</v>
      </c>
      <c r="S25" s="1">
        <f t="shared" si="4"/>
        <v>0.3709677419354839</v>
      </c>
      <c r="T25" s="3">
        <f t="shared" si="5"/>
        <v>839</v>
      </c>
      <c r="U25" s="3">
        <f t="shared" si="6"/>
        <v>943</v>
      </c>
      <c r="V25" s="3">
        <f t="shared" si="7"/>
        <v>615</v>
      </c>
      <c r="W25" s="3">
        <f t="shared" si="8"/>
        <v>1200</v>
      </c>
      <c r="X25" s="3">
        <f t="shared" si="9"/>
        <v>259</v>
      </c>
      <c r="Y25" s="3">
        <f t="shared" si="10"/>
        <v>260</v>
      </c>
      <c r="Z25" s="3">
        <f t="shared" si="11"/>
        <v>374</v>
      </c>
      <c r="AA25" s="3">
        <f t="shared" si="11"/>
        <v>477</v>
      </c>
      <c r="AB25" s="1">
        <f t="shared" si="12"/>
        <v>0.6642302421196894</v>
      </c>
      <c r="AC25" s="1">
        <f t="shared" si="13"/>
        <v>0.6343804537521816</v>
      </c>
      <c r="AD25" s="1">
        <f t="shared" si="14"/>
        <v>0.6489622852041956</v>
      </c>
      <c r="AE25" s="1">
        <f t="shared" si="15"/>
        <v>0.7117405207857469</v>
      </c>
      <c r="AF25" s="1">
        <f t="shared" si="16"/>
        <v>0.6797556719022687</v>
      </c>
      <c r="AG25" s="1">
        <f t="shared" si="17"/>
        <v>0.6953804954251283</v>
      </c>
      <c r="AI25" s="1">
        <f t="shared" si="18"/>
        <v>0.7155635062611807</v>
      </c>
      <c r="AJ25" s="2">
        <f t="shared" si="19"/>
        <v>0.378159757330637</v>
      </c>
      <c r="AK25" s="6">
        <f t="shared" si="20"/>
        <v>0.8800296561661666</v>
      </c>
      <c r="AL25" s="1">
        <f t="shared" si="21"/>
        <v>0.6547406082289803</v>
      </c>
      <c r="AM25" s="1">
        <f t="shared" si="22"/>
        <v>0.7173524150268337</v>
      </c>
      <c r="AN25" s="2">
        <f t="shared" si="23"/>
        <v>0.5453863465866466</v>
      </c>
      <c r="AO25" s="1"/>
      <c r="AP25" s="1">
        <f t="shared" si="24"/>
        <v>0.06261180679785339</v>
      </c>
    </row>
    <row r="26" spans="1:42" ht="12.75">
      <c r="A26">
        <v>24</v>
      </c>
      <c r="B26">
        <v>586</v>
      </c>
      <c r="C26">
        <v>336</v>
      </c>
      <c r="D26">
        <v>130</v>
      </c>
      <c r="E26">
        <v>151</v>
      </c>
      <c r="F26">
        <v>31</v>
      </c>
      <c r="G26">
        <v>71</v>
      </c>
      <c r="H26">
        <v>586</v>
      </c>
      <c r="I26">
        <v>336</v>
      </c>
      <c r="J26">
        <v>130</v>
      </c>
      <c r="K26">
        <v>151</v>
      </c>
      <c r="L26">
        <v>41</v>
      </c>
      <c r="M26">
        <v>71</v>
      </c>
      <c r="O26">
        <f t="shared" si="0"/>
        <v>1274</v>
      </c>
      <c r="P26">
        <f t="shared" si="1"/>
        <v>808</v>
      </c>
      <c r="Q26">
        <f t="shared" si="2"/>
        <v>466</v>
      </c>
      <c r="R26" s="1">
        <f t="shared" si="3"/>
        <v>0.6342229199372057</v>
      </c>
      <c r="S26" s="1">
        <f t="shared" si="4"/>
        <v>0.36577708006279436</v>
      </c>
      <c r="T26" s="3">
        <f t="shared" si="5"/>
        <v>586</v>
      </c>
      <c r="U26" s="3">
        <f t="shared" si="6"/>
        <v>586</v>
      </c>
      <c r="V26" s="3">
        <f t="shared" si="7"/>
        <v>336</v>
      </c>
      <c r="W26" s="3">
        <f t="shared" si="8"/>
        <v>657</v>
      </c>
      <c r="X26" s="3">
        <f t="shared" si="9"/>
        <v>31</v>
      </c>
      <c r="Y26" s="3">
        <f t="shared" si="10"/>
        <v>41</v>
      </c>
      <c r="Z26" s="3">
        <f t="shared" si="11"/>
        <v>130</v>
      </c>
      <c r="AA26" s="3">
        <f t="shared" si="11"/>
        <v>151</v>
      </c>
      <c r="AB26" s="1">
        <f t="shared" si="12"/>
        <v>0.8210151380231523</v>
      </c>
      <c r="AC26" s="1">
        <f t="shared" si="13"/>
        <v>0.8059440559440559</v>
      </c>
      <c r="AD26" s="1">
        <f t="shared" si="14"/>
        <v>0.8134097926775473</v>
      </c>
      <c r="AE26" s="1">
        <f t="shared" si="15"/>
        <v>0.8210151380231523</v>
      </c>
      <c r="AF26" s="1">
        <f t="shared" si="16"/>
        <v>0.8059440559440559</v>
      </c>
      <c r="AG26" s="1">
        <f t="shared" si="17"/>
        <v>0.8134097926775473</v>
      </c>
      <c r="AI26" s="1">
        <f t="shared" si="18"/>
        <v>0.8131188118811881</v>
      </c>
      <c r="AJ26" s="2">
        <f t="shared" si="19"/>
        <v>0.27896995708154504</v>
      </c>
      <c r="AK26" s="6">
        <f t="shared" si="20"/>
        <v>1.4753518559496765</v>
      </c>
      <c r="AL26" s="1">
        <f t="shared" si="21"/>
        <v>0.7636138613861386</v>
      </c>
      <c r="AM26" s="1">
        <f t="shared" si="22"/>
        <v>0.775990099009901</v>
      </c>
      <c r="AN26" s="2">
        <f t="shared" si="23"/>
        <v>0.7237048665620094</v>
      </c>
      <c r="AO26" s="1"/>
      <c r="AP26" s="1">
        <f t="shared" si="24"/>
        <v>0.012376237623762387</v>
      </c>
    </row>
    <row r="27" spans="1:42" ht="12.75">
      <c r="A27">
        <v>25</v>
      </c>
      <c r="B27">
        <v>836</v>
      </c>
      <c r="C27">
        <v>479</v>
      </c>
      <c r="D27">
        <v>169</v>
      </c>
      <c r="E27">
        <v>346</v>
      </c>
      <c r="F27">
        <v>9</v>
      </c>
      <c r="G27">
        <v>78</v>
      </c>
      <c r="H27">
        <v>837</v>
      </c>
      <c r="I27">
        <v>479</v>
      </c>
      <c r="J27">
        <v>169</v>
      </c>
      <c r="K27">
        <v>346</v>
      </c>
      <c r="L27">
        <v>52</v>
      </c>
      <c r="M27">
        <v>77</v>
      </c>
      <c r="O27">
        <f t="shared" si="0"/>
        <v>1908</v>
      </c>
      <c r="P27">
        <f t="shared" si="1"/>
        <v>1260</v>
      </c>
      <c r="Q27">
        <f t="shared" si="2"/>
        <v>648</v>
      </c>
      <c r="R27" s="1">
        <f t="shared" si="3"/>
        <v>0.660377358490566</v>
      </c>
      <c r="S27" s="1">
        <f t="shared" si="4"/>
        <v>0.33962264150943394</v>
      </c>
      <c r="T27" s="3">
        <f t="shared" si="5"/>
        <v>836</v>
      </c>
      <c r="U27" s="3">
        <f t="shared" si="6"/>
        <v>837</v>
      </c>
      <c r="V27" s="3">
        <f t="shared" si="7"/>
        <v>479</v>
      </c>
      <c r="W27" s="3">
        <f t="shared" si="8"/>
        <v>914</v>
      </c>
      <c r="X27" s="3">
        <f t="shared" si="9"/>
        <v>9</v>
      </c>
      <c r="Y27" s="3">
        <f t="shared" si="10"/>
        <v>52</v>
      </c>
      <c r="Z27" s="3">
        <f t="shared" si="11"/>
        <v>169</v>
      </c>
      <c r="AA27" s="3">
        <f t="shared" si="11"/>
        <v>346</v>
      </c>
      <c r="AB27" s="1">
        <f t="shared" si="12"/>
        <v>0.8418693982074263</v>
      </c>
      <c r="AC27" s="1">
        <f t="shared" si="13"/>
        <v>0.7561817136285222</v>
      </c>
      <c r="AD27" s="1">
        <f t="shared" si="14"/>
        <v>0.7967282641623751</v>
      </c>
      <c r="AE27" s="1">
        <f t="shared" si="15"/>
        <v>0.8425096030729834</v>
      </c>
      <c r="AF27" s="1">
        <f t="shared" si="16"/>
        <v>0.7567567567567568</v>
      </c>
      <c r="AG27" s="1">
        <f t="shared" si="17"/>
        <v>0.7973341411693426</v>
      </c>
      <c r="AI27" s="1">
        <f t="shared" si="18"/>
        <v>0.7253968253968254</v>
      </c>
      <c r="AJ27" s="2">
        <f t="shared" si="19"/>
        <v>0.26080246913580246</v>
      </c>
      <c r="AK27" s="6">
        <f t="shared" si="20"/>
        <v>1.2398228616347848</v>
      </c>
      <c r="AL27" s="1">
        <f t="shared" si="21"/>
        <v>0.6706349206349206</v>
      </c>
      <c r="AM27" s="1">
        <f t="shared" si="22"/>
        <v>0.7055555555555556</v>
      </c>
      <c r="AN27" s="2">
        <f t="shared" si="23"/>
        <v>0.689203354297694</v>
      </c>
      <c r="AO27" s="1"/>
      <c r="AP27" s="1">
        <f t="shared" si="24"/>
        <v>0.03492063492063502</v>
      </c>
    </row>
    <row r="29" spans="2:42" ht="12.75">
      <c r="B29">
        <f>SUM(B3:B27)</f>
        <v>32956</v>
      </c>
      <c r="C29">
        <f aca="true" t="shared" si="25" ref="C29:M29">SUM(C3:C27)</f>
        <v>6949</v>
      </c>
      <c r="D29">
        <f t="shared" si="25"/>
        <v>6084</v>
      </c>
      <c r="E29">
        <f t="shared" si="25"/>
        <v>12300</v>
      </c>
      <c r="F29">
        <f t="shared" si="25"/>
        <v>3082</v>
      </c>
      <c r="G29">
        <f t="shared" si="25"/>
        <v>10214</v>
      </c>
      <c r="H29">
        <f t="shared" si="25"/>
        <v>34237</v>
      </c>
      <c r="I29">
        <f t="shared" si="25"/>
        <v>6949</v>
      </c>
      <c r="J29">
        <f t="shared" si="25"/>
        <v>6084</v>
      </c>
      <c r="K29">
        <f t="shared" si="25"/>
        <v>12300</v>
      </c>
      <c r="L29">
        <f t="shared" si="25"/>
        <v>3889</v>
      </c>
      <c r="M29">
        <f t="shared" si="25"/>
        <v>8933</v>
      </c>
      <c r="O29">
        <f>SUM(O3:O27)</f>
        <v>68503</v>
      </c>
      <c r="P29">
        <f>SUM(P3:P27)</f>
        <v>55470</v>
      </c>
      <c r="Q29">
        <f>SUM(Q3:Q27)</f>
        <v>13033</v>
      </c>
      <c r="R29" s="1">
        <f t="shared" si="3"/>
        <v>0.8097455585886749</v>
      </c>
      <c r="S29" s="1">
        <f t="shared" si="4"/>
        <v>0.19025444141132505</v>
      </c>
      <c r="T29">
        <f aca="true" t="shared" si="26" ref="T29:AA29">SUM(T3:T27)</f>
        <v>32956</v>
      </c>
      <c r="U29">
        <f t="shared" si="26"/>
        <v>34237</v>
      </c>
      <c r="V29">
        <f t="shared" si="26"/>
        <v>6949</v>
      </c>
      <c r="W29">
        <f t="shared" si="26"/>
        <v>43170</v>
      </c>
      <c r="X29">
        <f t="shared" si="26"/>
        <v>3082</v>
      </c>
      <c r="Y29">
        <f t="shared" si="26"/>
        <v>3889</v>
      </c>
      <c r="Z29">
        <f t="shared" si="26"/>
        <v>6084</v>
      </c>
      <c r="AA29">
        <f t="shared" si="26"/>
        <v>12300</v>
      </c>
      <c r="AI29" s="1">
        <f t="shared" si="18"/>
        <v>0.7782585181179016</v>
      </c>
      <c r="AJ29" s="2">
        <f t="shared" si="19"/>
        <v>0.466815008056472</v>
      </c>
      <c r="AK29" s="6">
        <f t="shared" si="20"/>
        <v>0.8496031655519611</v>
      </c>
      <c r="AL29" s="5">
        <f>AVERAGE(AL3:AL27)</f>
        <v>0.6893694425927274</v>
      </c>
      <c r="AM29" s="5">
        <f>AVERAGE(AM3:AM27)</f>
        <v>0.7197582362896006</v>
      </c>
      <c r="AN29" s="5">
        <f>AVERAGE(AN3:AN27)</f>
        <v>0.6140623757467197</v>
      </c>
      <c r="AP29" s="5">
        <f>AVERAGE(AP3:AP27)</f>
        <v>0.030388793696873174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B3" sqref="B3:M27"/>
    </sheetView>
  </sheetViews>
  <sheetFormatPr defaultColWidth="9.00390625" defaultRowHeight="12.75"/>
  <cols>
    <col min="1" max="16384" width="8.75390625" style="0" customWidth="1"/>
  </cols>
  <sheetData>
    <row r="1" ht="12.75">
      <c r="A1" t="s">
        <v>40</v>
      </c>
    </row>
    <row r="2" spans="1:42" ht="12.75">
      <c r="A2" t="s">
        <v>12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O2" t="s">
        <v>13</v>
      </c>
      <c r="P2" t="s">
        <v>14</v>
      </c>
      <c r="Q2" t="s">
        <v>15</v>
      </c>
      <c r="R2" t="s">
        <v>35</v>
      </c>
      <c r="S2" t="s">
        <v>36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</v>
      </c>
      <c r="AA2" t="s">
        <v>3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P2" t="s">
        <v>34</v>
      </c>
    </row>
    <row r="3" spans="1:43" ht="12.75">
      <c r="A3">
        <v>1</v>
      </c>
      <c r="B3">
        <v>1210</v>
      </c>
      <c r="C3">
        <v>140</v>
      </c>
      <c r="D3">
        <v>452</v>
      </c>
      <c r="E3">
        <v>110</v>
      </c>
      <c r="F3">
        <v>16</v>
      </c>
      <c r="G3">
        <v>384</v>
      </c>
      <c r="H3">
        <v>1295</v>
      </c>
      <c r="I3">
        <v>140</v>
      </c>
      <c r="J3">
        <v>452</v>
      </c>
      <c r="K3">
        <v>110</v>
      </c>
      <c r="L3">
        <v>21</v>
      </c>
      <c r="M3">
        <v>299</v>
      </c>
      <c r="O3">
        <f>B3+G3+C3+D3+E3</f>
        <v>2296</v>
      </c>
      <c r="P3">
        <f>B3+G3+E3</f>
        <v>1704</v>
      </c>
      <c r="Q3">
        <f>C3+D3</f>
        <v>592</v>
      </c>
      <c r="R3" s="1">
        <f>P3/O3</f>
        <v>0.7421602787456446</v>
      </c>
      <c r="S3" s="1">
        <f>Q3/O3</f>
        <v>0.2578397212543554</v>
      </c>
      <c r="T3" s="3">
        <f>B3</f>
        <v>1210</v>
      </c>
      <c r="U3" s="3">
        <f>H3</f>
        <v>1295</v>
      </c>
      <c r="V3" s="3">
        <f>C3</f>
        <v>140</v>
      </c>
      <c r="W3" s="3">
        <f>B3+G3</f>
        <v>1594</v>
      </c>
      <c r="X3" s="3">
        <f>F3</f>
        <v>16</v>
      </c>
      <c r="Y3" s="3">
        <f>L3</f>
        <v>21</v>
      </c>
      <c r="Z3" s="3">
        <f>D3</f>
        <v>452</v>
      </c>
      <c r="AA3" s="3">
        <f>E3</f>
        <v>110</v>
      </c>
      <c r="AB3" s="1">
        <f>(T3+V3)/(W3+V3+Z3)</f>
        <v>0.6175663311985361</v>
      </c>
      <c r="AC3" s="1">
        <f>(T3+V3)/(W3+V3+AA3)</f>
        <v>0.7321041214750542</v>
      </c>
      <c r="AD3" s="1">
        <f>2*AB3*AC3/(AB3+AC3)</f>
        <v>0.6699751861042184</v>
      </c>
      <c r="AE3" s="1">
        <f>(U3+V3)/(W3+V3+Z3)</f>
        <v>0.6564501372369624</v>
      </c>
      <c r="AF3" s="1">
        <f>(U3+V3)/(W3+V3+AA3)</f>
        <v>0.7781995661605207</v>
      </c>
      <c r="AG3" s="1">
        <f>2*AE3*AF3/(AE3+AF3)</f>
        <v>0.7121588089330024</v>
      </c>
      <c r="AI3" s="1">
        <f>W3/P3</f>
        <v>0.9354460093896714</v>
      </c>
      <c r="AJ3" s="2">
        <f>MAX(0.001,Z3)/MAX(0.001,Q3)</f>
        <v>0.7635135135135135</v>
      </c>
      <c r="AK3" s="6">
        <f>NORMSINV(AI3)-NORMSINV(AJ3)</f>
        <v>0.7999790641813402</v>
      </c>
      <c r="AL3" s="1">
        <f>(T3+X3)/P3</f>
        <v>0.7194835680751174</v>
      </c>
      <c r="AM3" s="1">
        <f>(U3+Y3)/P3</f>
        <v>0.7723004694835681</v>
      </c>
      <c r="AN3" s="2">
        <f>(T3+V3)/O3</f>
        <v>0.587979094076655</v>
      </c>
      <c r="AO3" s="1"/>
      <c r="AP3" s="1">
        <f>AM3-AL3</f>
        <v>0.052816901408450745</v>
      </c>
      <c r="AQ3" s="1"/>
    </row>
    <row r="4" spans="1:42" ht="12.75">
      <c r="A4">
        <v>2</v>
      </c>
      <c r="B4">
        <v>1502</v>
      </c>
      <c r="C4">
        <v>85</v>
      </c>
      <c r="D4">
        <v>145</v>
      </c>
      <c r="E4">
        <v>100</v>
      </c>
      <c r="F4">
        <v>12</v>
      </c>
      <c r="G4">
        <v>183</v>
      </c>
      <c r="H4">
        <v>1565</v>
      </c>
      <c r="I4">
        <v>85</v>
      </c>
      <c r="J4">
        <v>145</v>
      </c>
      <c r="K4">
        <v>100</v>
      </c>
      <c r="L4">
        <v>12</v>
      </c>
      <c r="M4">
        <v>120</v>
      </c>
      <c r="O4">
        <f aca="true" t="shared" si="0" ref="O4:O27">B4+G4+C4+D4+E4</f>
        <v>2015</v>
      </c>
      <c r="P4">
        <f aca="true" t="shared" si="1" ref="P4:P27">B4+G4+E4</f>
        <v>1785</v>
      </c>
      <c r="Q4">
        <f aca="true" t="shared" si="2" ref="Q4:Q27">C4+D4</f>
        <v>230</v>
      </c>
      <c r="R4" s="1">
        <f aca="true" t="shared" si="3" ref="R4:R27">P4/O4</f>
        <v>0.8858560794044665</v>
      </c>
      <c r="S4" s="1">
        <f aca="true" t="shared" si="4" ref="S4:S27">Q4/O4</f>
        <v>0.1141439205955335</v>
      </c>
      <c r="T4" s="3">
        <f aca="true" t="shared" si="5" ref="T4:T27">B4</f>
        <v>1502</v>
      </c>
      <c r="U4" s="3">
        <f aca="true" t="shared" si="6" ref="U4:U27">H4</f>
        <v>1565</v>
      </c>
      <c r="V4" s="3">
        <f aca="true" t="shared" si="7" ref="V4:V27">C4</f>
        <v>85</v>
      </c>
      <c r="W4" s="3">
        <f aca="true" t="shared" si="8" ref="W4:W27">B4+G4</f>
        <v>1685</v>
      </c>
      <c r="X4" s="3">
        <f aca="true" t="shared" si="9" ref="X4:X27">F4</f>
        <v>12</v>
      </c>
      <c r="Y4" s="3">
        <f aca="true" t="shared" si="10" ref="Y4:Y27">L4</f>
        <v>12</v>
      </c>
      <c r="Z4" s="3">
        <f aca="true" t="shared" si="11" ref="Z4:AA27">D4</f>
        <v>145</v>
      </c>
      <c r="AA4" s="3">
        <f t="shared" si="11"/>
        <v>100</v>
      </c>
      <c r="AB4" s="1">
        <f aca="true" t="shared" si="12" ref="AB4:AB27">(T4+V4)/(W4+V4+Z4)</f>
        <v>0.8287206266318538</v>
      </c>
      <c r="AC4" s="1">
        <f aca="true" t="shared" si="13" ref="AC4:AC27">(T4+V4)/(W4+V4+AA4)</f>
        <v>0.848663101604278</v>
      </c>
      <c r="AD4" s="1">
        <f aca="true" t="shared" si="14" ref="AD4:AD27">2*AB4*AC4/(AB4+AC4)</f>
        <v>0.8385733157199471</v>
      </c>
      <c r="AE4" s="1">
        <f aca="true" t="shared" si="15" ref="AE4:AE27">(U4+V4)/(W4+V4+Z4)</f>
        <v>0.8616187989556136</v>
      </c>
      <c r="AF4" s="1">
        <f aca="true" t="shared" si="16" ref="AF4:AF27">(U4+V4)/(W4+V4+AA4)</f>
        <v>0.8823529411764706</v>
      </c>
      <c r="AG4" s="1">
        <f aca="true" t="shared" si="17" ref="AG4:AG27">2*AE4*AF4/(AE4+AF4)</f>
        <v>0.8718626155878467</v>
      </c>
      <c r="AI4" s="1">
        <f aca="true" t="shared" si="18" ref="AI4:AI27">W4/P4</f>
        <v>0.9439775910364145</v>
      </c>
      <c r="AJ4" s="2">
        <f aca="true" t="shared" si="19" ref="AJ4:AJ27">MAX(0.001,Z4)/MAX(0.001,Q4)</f>
        <v>0.6304347826086957</v>
      </c>
      <c r="AK4" s="6">
        <f aca="true" t="shared" si="20" ref="AK4:AK27">NORMSINV(AI4)-NORMSINV(AJ4)</f>
        <v>1.2560637313664906</v>
      </c>
      <c r="AL4" s="1">
        <f aca="true" t="shared" si="21" ref="AL4:AL27">(T4+X4)/P4</f>
        <v>0.8481792717086835</v>
      </c>
      <c r="AM4" s="1">
        <f aca="true" t="shared" si="22" ref="AM4:AM27">(U4+Y4)/P4</f>
        <v>0.8834733893557423</v>
      </c>
      <c r="AN4" s="2">
        <f aca="true" t="shared" si="23" ref="AN4:AN27">(T4+V4)/O4</f>
        <v>0.7875930521091812</v>
      </c>
      <c r="AO4" s="1"/>
      <c r="AP4" s="1">
        <f aca="true" t="shared" si="24" ref="AP4:AP27">AM4-AL4</f>
        <v>0.03529411764705881</v>
      </c>
    </row>
    <row r="5" spans="1:42" ht="12.75">
      <c r="A5">
        <v>3</v>
      </c>
      <c r="B5">
        <v>1516</v>
      </c>
      <c r="C5">
        <v>333</v>
      </c>
      <c r="D5">
        <v>378</v>
      </c>
      <c r="E5">
        <v>72</v>
      </c>
      <c r="F5">
        <v>17</v>
      </c>
      <c r="G5">
        <v>286</v>
      </c>
      <c r="H5">
        <v>1573</v>
      </c>
      <c r="I5">
        <v>333</v>
      </c>
      <c r="J5">
        <v>378</v>
      </c>
      <c r="K5">
        <v>72</v>
      </c>
      <c r="L5">
        <v>18</v>
      </c>
      <c r="M5">
        <v>229</v>
      </c>
      <c r="O5">
        <f t="shared" si="0"/>
        <v>2585</v>
      </c>
      <c r="P5">
        <f t="shared" si="1"/>
        <v>1874</v>
      </c>
      <c r="Q5">
        <f t="shared" si="2"/>
        <v>711</v>
      </c>
      <c r="R5" s="1">
        <f t="shared" si="3"/>
        <v>0.7249516441005802</v>
      </c>
      <c r="S5" s="1">
        <f t="shared" si="4"/>
        <v>0.2750483558994197</v>
      </c>
      <c r="T5" s="3">
        <f t="shared" si="5"/>
        <v>1516</v>
      </c>
      <c r="U5" s="3">
        <f t="shared" si="6"/>
        <v>1573</v>
      </c>
      <c r="V5" s="3">
        <f t="shared" si="7"/>
        <v>333</v>
      </c>
      <c r="W5" s="3">
        <f t="shared" si="8"/>
        <v>1802</v>
      </c>
      <c r="X5" s="3">
        <f t="shared" si="9"/>
        <v>17</v>
      </c>
      <c r="Y5" s="3">
        <f t="shared" si="10"/>
        <v>18</v>
      </c>
      <c r="Z5" s="3">
        <f t="shared" si="11"/>
        <v>378</v>
      </c>
      <c r="AA5" s="3">
        <f t="shared" si="11"/>
        <v>72</v>
      </c>
      <c r="AB5" s="1">
        <f t="shared" si="12"/>
        <v>0.7357739753282929</v>
      </c>
      <c r="AC5" s="1">
        <f t="shared" si="13"/>
        <v>0.8377888536474852</v>
      </c>
      <c r="AD5" s="1">
        <f t="shared" si="14"/>
        <v>0.7834745762711864</v>
      </c>
      <c r="AE5" s="1">
        <f t="shared" si="15"/>
        <v>0.7584560286510147</v>
      </c>
      <c r="AF5" s="1">
        <f t="shared" si="16"/>
        <v>0.8636157680108745</v>
      </c>
      <c r="AG5" s="1">
        <f t="shared" si="17"/>
        <v>0.8076271186440678</v>
      </c>
      <c r="AI5" s="1">
        <f t="shared" si="18"/>
        <v>0.9615795090715048</v>
      </c>
      <c r="AJ5" s="2">
        <f t="shared" si="19"/>
        <v>0.5316455696202531</v>
      </c>
      <c r="AK5" s="6">
        <f t="shared" si="20"/>
        <v>1.6899095868381524</v>
      </c>
      <c r="AL5" s="1">
        <f t="shared" si="21"/>
        <v>0.8180362860192102</v>
      </c>
      <c r="AM5" s="1">
        <f t="shared" si="22"/>
        <v>0.8489861259338314</v>
      </c>
      <c r="AN5" s="2">
        <f t="shared" si="23"/>
        <v>0.7152804642166344</v>
      </c>
      <c r="AO5" s="1"/>
      <c r="AP5" s="1">
        <f t="shared" si="24"/>
        <v>0.03094983991462119</v>
      </c>
    </row>
    <row r="6" spans="1:42" ht="12.75">
      <c r="A6">
        <v>4</v>
      </c>
      <c r="B6">
        <v>355</v>
      </c>
      <c r="C6">
        <v>160</v>
      </c>
      <c r="D6">
        <v>781</v>
      </c>
      <c r="E6">
        <v>73</v>
      </c>
      <c r="F6">
        <v>11</v>
      </c>
      <c r="G6">
        <v>1027</v>
      </c>
      <c r="H6">
        <v>514</v>
      </c>
      <c r="I6">
        <v>160</v>
      </c>
      <c r="J6">
        <v>781</v>
      </c>
      <c r="K6">
        <v>73</v>
      </c>
      <c r="L6">
        <v>21</v>
      </c>
      <c r="M6">
        <v>868</v>
      </c>
      <c r="O6">
        <f t="shared" si="0"/>
        <v>2396</v>
      </c>
      <c r="P6">
        <f t="shared" si="1"/>
        <v>1455</v>
      </c>
      <c r="Q6">
        <f t="shared" si="2"/>
        <v>941</v>
      </c>
      <c r="R6" s="1">
        <f t="shared" si="3"/>
        <v>0.6072621035058431</v>
      </c>
      <c r="S6" s="1">
        <f t="shared" si="4"/>
        <v>0.3927378964941569</v>
      </c>
      <c r="T6" s="3">
        <f t="shared" si="5"/>
        <v>355</v>
      </c>
      <c r="U6" s="3">
        <f t="shared" si="6"/>
        <v>514</v>
      </c>
      <c r="V6" s="3">
        <f t="shared" si="7"/>
        <v>160</v>
      </c>
      <c r="W6" s="3">
        <f t="shared" si="8"/>
        <v>1382</v>
      </c>
      <c r="X6" s="3">
        <f t="shared" si="9"/>
        <v>11</v>
      </c>
      <c r="Y6" s="3">
        <f t="shared" si="10"/>
        <v>21</v>
      </c>
      <c r="Z6" s="3">
        <f t="shared" si="11"/>
        <v>781</v>
      </c>
      <c r="AA6" s="3">
        <f t="shared" si="11"/>
        <v>73</v>
      </c>
      <c r="AB6" s="1">
        <f t="shared" si="12"/>
        <v>0.22169608265174343</v>
      </c>
      <c r="AC6" s="1">
        <f t="shared" si="13"/>
        <v>0.3188854489164087</v>
      </c>
      <c r="AD6" s="1">
        <f t="shared" si="14"/>
        <v>0.2615540883697308</v>
      </c>
      <c r="AE6" s="1">
        <f t="shared" si="15"/>
        <v>0.2901420576840293</v>
      </c>
      <c r="AF6" s="1">
        <f t="shared" si="16"/>
        <v>0.4173374613003096</v>
      </c>
      <c r="AG6" s="1">
        <f t="shared" si="17"/>
        <v>0.3423057389537837</v>
      </c>
      <c r="AI6" s="1">
        <f t="shared" si="18"/>
        <v>0.949828178694158</v>
      </c>
      <c r="AJ6" s="2">
        <f t="shared" si="19"/>
        <v>0.8299681190223167</v>
      </c>
      <c r="AK6" s="6">
        <f t="shared" si="20"/>
        <v>0.689150557928992</v>
      </c>
      <c r="AL6" s="1">
        <f t="shared" si="21"/>
        <v>0.2515463917525773</v>
      </c>
      <c r="AM6" s="1">
        <f t="shared" si="22"/>
        <v>0.36769759450171824</v>
      </c>
      <c r="AN6" s="2">
        <f t="shared" si="23"/>
        <v>0.2149415692821369</v>
      </c>
      <c r="AO6" s="1"/>
      <c r="AP6" s="1">
        <f t="shared" si="24"/>
        <v>0.11615120274914092</v>
      </c>
    </row>
    <row r="7" spans="1:42" ht="12.75">
      <c r="A7">
        <v>5</v>
      </c>
      <c r="B7">
        <v>4000</v>
      </c>
      <c r="C7">
        <v>0</v>
      </c>
      <c r="D7">
        <v>0</v>
      </c>
      <c r="E7">
        <v>977</v>
      </c>
      <c r="F7">
        <v>15</v>
      </c>
      <c r="G7">
        <v>3543</v>
      </c>
      <c r="H7">
        <v>4723</v>
      </c>
      <c r="I7">
        <v>0</v>
      </c>
      <c r="J7">
        <v>0</v>
      </c>
      <c r="K7">
        <v>977</v>
      </c>
      <c r="L7">
        <v>60</v>
      </c>
      <c r="M7">
        <v>2820</v>
      </c>
      <c r="O7">
        <f t="shared" si="0"/>
        <v>8520</v>
      </c>
      <c r="P7">
        <f t="shared" si="1"/>
        <v>8520</v>
      </c>
      <c r="Q7">
        <f t="shared" si="2"/>
        <v>0</v>
      </c>
      <c r="R7" s="1">
        <f t="shared" si="3"/>
        <v>1</v>
      </c>
      <c r="S7" s="1">
        <f t="shared" si="4"/>
        <v>0</v>
      </c>
      <c r="T7" s="3">
        <f t="shared" si="5"/>
        <v>4000</v>
      </c>
      <c r="U7" s="3">
        <f t="shared" si="6"/>
        <v>4723</v>
      </c>
      <c r="V7" s="3">
        <f t="shared" si="7"/>
        <v>0</v>
      </c>
      <c r="W7" s="3">
        <f t="shared" si="8"/>
        <v>7543</v>
      </c>
      <c r="X7" s="3">
        <f t="shared" si="9"/>
        <v>15</v>
      </c>
      <c r="Y7" s="3">
        <f t="shared" si="10"/>
        <v>60</v>
      </c>
      <c r="Z7" s="3">
        <f t="shared" si="11"/>
        <v>0</v>
      </c>
      <c r="AA7" s="3">
        <f t="shared" si="11"/>
        <v>977</v>
      </c>
      <c r="AB7" s="1">
        <f t="shared" si="12"/>
        <v>0.5302929868752486</v>
      </c>
      <c r="AC7" s="1">
        <f t="shared" si="13"/>
        <v>0.4694835680751174</v>
      </c>
      <c r="AD7" s="1">
        <f t="shared" si="14"/>
        <v>0.49803897154952376</v>
      </c>
      <c r="AE7" s="1">
        <f t="shared" si="15"/>
        <v>0.6261434442529498</v>
      </c>
      <c r="AF7" s="1">
        <f t="shared" si="16"/>
        <v>0.5543427230046948</v>
      </c>
      <c r="AG7" s="1">
        <f t="shared" si="17"/>
        <v>0.5880595156571001</v>
      </c>
      <c r="AI7" s="1">
        <f t="shared" si="18"/>
        <v>0.8853286384976525</v>
      </c>
      <c r="AJ7" s="2">
        <f>MAX(0.001,Z7)/MAX(0.001,Q7)</f>
        <v>1</v>
      </c>
      <c r="AK7" s="6" t="e">
        <f t="shared" si="20"/>
        <v>#NUM!</v>
      </c>
      <c r="AL7" s="1">
        <f t="shared" si="21"/>
        <v>0.47124413145539906</v>
      </c>
      <c r="AM7" s="1">
        <f t="shared" si="22"/>
        <v>0.5613849765258216</v>
      </c>
      <c r="AN7" s="2">
        <f t="shared" si="23"/>
        <v>0.4694835680751174</v>
      </c>
      <c r="AO7" s="1"/>
      <c r="AP7" s="1">
        <f t="shared" si="24"/>
        <v>0.09014084507042258</v>
      </c>
    </row>
    <row r="8" spans="1:42" ht="12.75">
      <c r="A8">
        <v>6</v>
      </c>
      <c r="B8">
        <v>944</v>
      </c>
      <c r="C8">
        <v>223</v>
      </c>
      <c r="D8">
        <v>383</v>
      </c>
      <c r="E8">
        <v>51</v>
      </c>
      <c r="F8">
        <v>8</v>
      </c>
      <c r="G8">
        <v>153</v>
      </c>
      <c r="H8">
        <v>947</v>
      </c>
      <c r="I8">
        <v>223</v>
      </c>
      <c r="J8">
        <v>383</v>
      </c>
      <c r="K8">
        <v>51</v>
      </c>
      <c r="L8">
        <v>8</v>
      </c>
      <c r="M8">
        <v>150</v>
      </c>
      <c r="O8">
        <f t="shared" si="0"/>
        <v>1754</v>
      </c>
      <c r="P8">
        <f t="shared" si="1"/>
        <v>1148</v>
      </c>
      <c r="Q8">
        <f t="shared" si="2"/>
        <v>606</v>
      </c>
      <c r="R8" s="1">
        <f t="shared" si="3"/>
        <v>0.6545039908779932</v>
      </c>
      <c r="S8" s="1">
        <f t="shared" si="4"/>
        <v>0.34549600912200684</v>
      </c>
      <c r="T8" s="3">
        <f t="shared" si="5"/>
        <v>944</v>
      </c>
      <c r="U8" s="3">
        <f t="shared" si="6"/>
        <v>947</v>
      </c>
      <c r="V8" s="3">
        <f t="shared" si="7"/>
        <v>223</v>
      </c>
      <c r="W8" s="3">
        <f t="shared" si="8"/>
        <v>1097</v>
      </c>
      <c r="X8" s="3">
        <f t="shared" si="9"/>
        <v>8</v>
      </c>
      <c r="Y8" s="3">
        <f t="shared" si="10"/>
        <v>8</v>
      </c>
      <c r="Z8" s="3">
        <f t="shared" si="11"/>
        <v>383</v>
      </c>
      <c r="AA8" s="3">
        <f t="shared" si="11"/>
        <v>51</v>
      </c>
      <c r="AB8" s="1">
        <f t="shared" si="12"/>
        <v>0.6852613035819143</v>
      </c>
      <c r="AC8" s="1">
        <f t="shared" si="13"/>
        <v>0.8512035010940919</v>
      </c>
      <c r="AD8" s="1">
        <f t="shared" si="14"/>
        <v>0.7592713077423552</v>
      </c>
      <c r="AE8" s="1">
        <f t="shared" si="15"/>
        <v>0.6870229007633588</v>
      </c>
      <c r="AF8" s="1">
        <f t="shared" si="16"/>
        <v>0.8533916849015317</v>
      </c>
      <c r="AG8" s="1">
        <f t="shared" si="17"/>
        <v>0.7612231620039036</v>
      </c>
      <c r="AI8" s="1">
        <f t="shared" si="18"/>
        <v>0.955574912891986</v>
      </c>
      <c r="AJ8" s="2">
        <f t="shared" si="19"/>
        <v>0.6320132013201321</v>
      </c>
      <c r="AK8" s="6">
        <f t="shared" si="20"/>
        <v>1.3643038699338192</v>
      </c>
      <c r="AL8" s="1">
        <f t="shared" si="21"/>
        <v>0.8292682926829268</v>
      </c>
      <c r="AM8" s="1">
        <f t="shared" si="22"/>
        <v>0.8318815331010453</v>
      </c>
      <c r="AN8" s="2">
        <f t="shared" si="23"/>
        <v>0.6653363740022805</v>
      </c>
      <c r="AO8" s="1"/>
      <c r="AP8" s="1">
        <f t="shared" si="24"/>
        <v>0.002613240418118501</v>
      </c>
    </row>
    <row r="9" spans="1:42" ht="12.75">
      <c r="A9">
        <v>7</v>
      </c>
      <c r="B9">
        <v>0</v>
      </c>
      <c r="C9">
        <v>109</v>
      </c>
      <c r="D9">
        <v>384</v>
      </c>
      <c r="E9">
        <v>240</v>
      </c>
      <c r="F9">
        <v>0</v>
      </c>
      <c r="G9">
        <v>1832</v>
      </c>
      <c r="H9">
        <v>430</v>
      </c>
      <c r="I9">
        <v>109</v>
      </c>
      <c r="J9">
        <v>384</v>
      </c>
      <c r="K9">
        <v>240</v>
      </c>
      <c r="L9">
        <v>44</v>
      </c>
      <c r="M9">
        <v>1402</v>
      </c>
      <c r="O9">
        <f t="shared" si="0"/>
        <v>2565</v>
      </c>
      <c r="P9">
        <f t="shared" si="1"/>
        <v>2072</v>
      </c>
      <c r="Q9">
        <f t="shared" si="2"/>
        <v>493</v>
      </c>
      <c r="R9" s="1">
        <f t="shared" si="3"/>
        <v>0.8077972709551657</v>
      </c>
      <c r="S9" s="1">
        <f t="shared" si="4"/>
        <v>0.19220272904483432</v>
      </c>
      <c r="T9" s="3">
        <f t="shared" si="5"/>
        <v>0</v>
      </c>
      <c r="U9" s="3">
        <f t="shared" si="6"/>
        <v>430</v>
      </c>
      <c r="V9" s="3">
        <f t="shared" si="7"/>
        <v>109</v>
      </c>
      <c r="W9" s="3">
        <f t="shared" si="8"/>
        <v>1832</v>
      </c>
      <c r="X9" s="3">
        <f t="shared" si="9"/>
        <v>0</v>
      </c>
      <c r="Y9" s="3">
        <f t="shared" si="10"/>
        <v>44</v>
      </c>
      <c r="Z9" s="3">
        <f t="shared" si="11"/>
        <v>384</v>
      </c>
      <c r="AA9" s="3">
        <f t="shared" si="11"/>
        <v>240</v>
      </c>
      <c r="AB9" s="1">
        <f t="shared" si="12"/>
        <v>0.04688172043010753</v>
      </c>
      <c r="AC9" s="1">
        <f t="shared" si="13"/>
        <v>0.04997707473635947</v>
      </c>
      <c r="AD9" s="1">
        <f t="shared" si="14"/>
        <v>0.048379937860630266</v>
      </c>
      <c r="AE9" s="1">
        <f t="shared" si="15"/>
        <v>0.23182795698924732</v>
      </c>
      <c r="AF9" s="1">
        <f t="shared" si="16"/>
        <v>0.2471343420449335</v>
      </c>
      <c r="AG9" s="1">
        <f t="shared" si="17"/>
        <v>0.23923657345761207</v>
      </c>
      <c r="AI9" s="1">
        <f t="shared" si="18"/>
        <v>0.8841698841698842</v>
      </c>
      <c r="AJ9" s="2">
        <f t="shared" si="19"/>
        <v>0.7789046653144016</v>
      </c>
      <c r="AK9" s="6">
        <f t="shared" si="20"/>
        <v>0.42759445158852305</v>
      </c>
      <c r="AL9" s="1">
        <f t="shared" si="21"/>
        <v>0</v>
      </c>
      <c r="AM9" s="1">
        <f t="shared" si="22"/>
        <v>0.22876447876447875</v>
      </c>
      <c r="AN9" s="2">
        <f t="shared" si="23"/>
        <v>0.04249512670565302</v>
      </c>
      <c r="AO9" s="1"/>
      <c r="AP9" s="1">
        <f t="shared" si="24"/>
        <v>0.22876447876447875</v>
      </c>
    </row>
    <row r="10" spans="1:42" ht="12.75">
      <c r="A10">
        <v>8</v>
      </c>
      <c r="B10">
        <v>1635</v>
      </c>
      <c r="C10">
        <v>408</v>
      </c>
      <c r="D10">
        <v>505</v>
      </c>
      <c r="E10">
        <v>189</v>
      </c>
      <c r="F10">
        <v>62</v>
      </c>
      <c r="G10">
        <v>587</v>
      </c>
      <c r="H10">
        <v>1723</v>
      </c>
      <c r="I10">
        <v>408</v>
      </c>
      <c r="J10">
        <v>505</v>
      </c>
      <c r="K10">
        <v>189</v>
      </c>
      <c r="L10">
        <v>62</v>
      </c>
      <c r="M10">
        <v>499</v>
      </c>
      <c r="O10">
        <f t="shared" si="0"/>
        <v>3324</v>
      </c>
      <c r="P10">
        <f t="shared" si="1"/>
        <v>2411</v>
      </c>
      <c r="Q10">
        <f t="shared" si="2"/>
        <v>913</v>
      </c>
      <c r="R10" s="1">
        <f t="shared" si="3"/>
        <v>0.7253309265944645</v>
      </c>
      <c r="S10" s="1">
        <f t="shared" si="4"/>
        <v>0.2746690734055355</v>
      </c>
      <c r="T10" s="3">
        <f t="shared" si="5"/>
        <v>1635</v>
      </c>
      <c r="U10" s="3">
        <f t="shared" si="6"/>
        <v>1723</v>
      </c>
      <c r="V10" s="3">
        <f t="shared" si="7"/>
        <v>408</v>
      </c>
      <c r="W10" s="3">
        <f t="shared" si="8"/>
        <v>2222</v>
      </c>
      <c r="X10" s="3">
        <f t="shared" si="9"/>
        <v>62</v>
      </c>
      <c r="Y10" s="3">
        <f t="shared" si="10"/>
        <v>62</v>
      </c>
      <c r="Z10" s="3">
        <f t="shared" si="11"/>
        <v>505</v>
      </c>
      <c r="AA10" s="3">
        <f t="shared" si="11"/>
        <v>189</v>
      </c>
      <c r="AB10" s="1">
        <f t="shared" si="12"/>
        <v>0.6516746411483254</v>
      </c>
      <c r="AC10" s="1">
        <f t="shared" si="13"/>
        <v>0.7247250798155375</v>
      </c>
      <c r="AD10" s="1">
        <f t="shared" si="14"/>
        <v>0.6862613369163587</v>
      </c>
      <c r="AE10" s="1">
        <f t="shared" si="15"/>
        <v>0.6797448165869219</v>
      </c>
      <c r="AF10" s="1">
        <f t="shared" si="16"/>
        <v>0.7559418233416105</v>
      </c>
      <c r="AG10" s="1">
        <f t="shared" si="17"/>
        <v>0.7158212966073229</v>
      </c>
      <c r="AI10" s="1">
        <f t="shared" si="18"/>
        <v>0.9216092907507258</v>
      </c>
      <c r="AJ10" s="2">
        <f t="shared" si="19"/>
        <v>0.5531215772179627</v>
      </c>
      <c r="AK10" s="6">
        <f t="shared" si="20"/>
        <v>1.28242822191214</v>
      </c>
      <c r="AL10" s="1">
        <f t="shared" si="21"/>
        <v>0.7038573206138532</v>
      </c>
      <c r="AM10" s="1">
        <f t="shared" si="22"/>
        <v>0.7403566984653671</v>
      </c>
      <c r="AN10" s="2">
        <f t="shared" si="23"/>
        <v>0.6146209386281588</v>
      </c>
      <c r="AO10" s="1"/>
      <c r="AP10" s="1">
        <f t="shared" si="24"/>
        <v>0.036499377851513914</v>
      </c>
    </row>
    <row r="11" spans="1:42" ht="12.75">
      <c r="A11">
        <v>9</v>
      </c>
      <c r="B11">
        <v>1971</v>
      </c>
      <c r="C11">
        <v>0</v>
      </c>
      <c r="D11">
        <v>0</v>
      </c>
      <c r="E11">
        <v>331</v>
      </c>
      <c r="F11">
        <v>47</v>
      </c>
      <c r="G11">
        <v>818</v>
      </c>
      <c r="H11">
        <v>1999</v>
      </c>
      <c r="I11">
        <v>0</v>
      </c>
      <c r="J11">
        <v>0</v>
      </c>
      <c r="K11">
        <v>331</v>
      </c>
      <c r="L11">
        <v>48</v>
      </c>
      <c r="M11">
        <v>790</v>
      </c>
      <c r="O11">
        <f>B11+G11+C11+D11+E11+FIXES!E11</f>
        <v>3120</v>
      </c>
      <c r="P11">
        <f>B11+G11+E11+FIXES!E11</f>
        <v>3120</v>
      </c>
      <c r="Q11">
        <f t="shared" si="2"/>
        <v>0</v>
      </c>
      <c r="R11" s="1">
        <f t="shared" si="3"/>
        <v>1</v>
      </c>
      <c r="S11" s="1">
        <f t="shared" si="4"/>
        <v>0</v>
      </c>
      <c r="T11" s="3">
        <f t="shared" si="5"/>
        <v>1971</v>
      </c>
      <c r="U11" s="3">
        <f t="shared" si="6"/>
        <v>1999</v>
      </c>
      <c r="V11" s="3">
        <f t="shared" si="7"/>
        <v>0</v>
      </c>
      <c r="W11" s="3">
        <f t="shared" si="8"/>
        <v>2789</v>
      </c>
      <c r="X11" s="3">
        <f t="shared" si="9"/>
        <v>47</v>
      </c>
      <c r="Y11" s="3">
        <f t="shared" si="10"/>
        <v>48</v>
      </c>
      <c r="Z11" s="3">
        <f t="shared" si="11"/>
        <v>0</v>
      </c>
      <c r="AA11" s="3">
        <f>E11+FIXES!E11</f>
        <v>331</v>
      </c>
      <c r="AB11" s="1">
        <f t="shared" si="12"/>
        <v>0.7067049121548943</v>
      </c>
      <c r="AC11" s="1">
        <f t="shared" si="13"/>
        <v>0.6317307692307692</v>
      </c>
      <c r="AD11" s="1">
        <f t="shared" si="14"/>
        <v>0.6671179556608563</v>
      </c>
      <c r="AE11" s="1">
        <f t="shared" si="15"/>
        <v>0.7167443528146289</v>
      </c>
      <c r="AF11" s="1">
        <f t="shared" si="16"/>
        <v>0.6407051282051283</v>
      </c>
      <c r="AG11" s="1">
        <f t="shared" si="17"/>
        <v>0.676595024538839</v>
      </c>
      <c r="AI11" s="1">
        <f t="shared" si="18"/>
        <v>0.8939102564102565</v>
      </c>
      <c r="AJ11" s="2">
        <f t="shared" si="19"/>
        <v>1</v>
      </c>
      <c r="AK11" s="6" t="e">
        <f t="shared" si="20"/>
        <v>#NUM!</v>
      </c>
      <c r="AL11" s="1">
        <f t="shared" si="21"/>
        <v>0.6467948717948718</v>
      </c>
      <c r="AM11" s="1">
        <f t="shared" si="22"/>
        <v>0.6560897435897436</v>
      </c>
      <c r="AN11" s="2">
        <f t="shared" si="23"/>
        <v>0.6317307692307692</v>
      </c>
      <c r="AO11" s="1"/>
      <c r="AP11" s="1">
        <f t="shared" si="24"/>
        <v>0.009294871794871762</v>
      </c>
    </row>
    <row r="12" spans="1:42" ht="12.75">
      <c r="A12">
        <v>10</v>
      </c>
      <c r="B12">
        <v>323</v>
      </c>
      <c r="C12">
        <v>155</v>
      </c>
      <c r="D12">
        <v>424</v>
      </c>
      <c r="E12">
        <v>71</v>
      </c>
      <c r="F12">
        <v>11</v>
      </c>
      <c r="G12">
        <v>637</v>
      </c>
      <c r="H12">
        <v>449</v>
      </c>
      <c r="I12">
        <v>155</v>
      </c>
      <c r="J12">
        <v>424</v>
      </c>
      <c r="K12">
        <v>71</v>
      </c>
      <c r="L12">
        <v>14</v>
      </c>
      <c r="M12">
        <v>511</v>
      </c>
      <c r="O12">
        <f t="shared" si="0"/>
        <v>1610</v>
      </c>
      <c r="P12">
        <f t="shared" si="1"/>
        <v>1031</v>
      </c>
      <c r="Q12">
        <f t="shared" si="2"/>
        <v>579</v>
      </c>
      <c r="R12" s="1">
        <f t="shared" si="3"/>
        <v>0.6403726708074534</v>
      </c>
      <c r="S12" s="1">
        <f t="shared" si="4"/>
        <v>0.3596273291925466</v>
      </c>
      <c r="T12" s="3">
        <f t="shared" si="5"/>
        <v>323</v>
      </c>
      <c r="U12" s="3">
        <f t="shared" si="6"/>
        <v>449</v>
      </c>
      <c r="V12" s="3">
        <f t="shared" si="7"/>
        <v>155</v>
      </c>
      <c r="W12" s="3">
        <f t="shared" si="8"/>
        <v>960</v>
      </c>
      <c r="X12" s="3">
        <f t="shared" si="9"/>
        <v>11</v>
      </c>
      <c r="Y12" s="3">
        <f t="shared" si="10"/>
        <v>14</v>
      </c>
      <c r="Z12" s="3">
        <f t="shared" si="11"/>
        <v>424</v>
      </c>
      <c r="AA12" s="3">
        <f t="shared" si="11"/>
        <v>71</v>
      </c>
      <c r="AB12" s="1">
        <f t="shared" si="12"/>
        <v>0.3105912930474334</v>
      </c>
      <c r="AC12" s="1">
        <f t="shared" si="13"/>
        <v>0.403035413153457</v>
      </c>
      <c r="AD12" s="1">
        <f t="shared" si="14"/>
        <v>0.3508256880733945</v>
      </c>
      <c r="AE12" s="1">
        <f t="shared" si="15"/>
        <v>0.39246263807667314</v>
      </c>
      <c r="AF12" s="1">
        <f t="shared" si="16"/>
        <v>0.5092748735244519</v>
      </c>
      <c r="AG12" s="1">
        <f t="shared" si="17"/>
        <v>0.44330275229357796</v>
      </c>
      <c r="AI12" s="1">
        <f t="shared" si="18"/>
        <v>0.9311348205625606</v>
      </c>
      <c r="AJ12" s="2">
        <f t="shared" si="19"/>
        <v>0.7322970639032815</v>
      </c>
      <c r="AK12" s="6">
        <f t="shared" si="20"/>
        <v>0.8645215296042388</v>
      </c>
      <c r="AL12" s="1">
        <f t="shared" si="21"/>
        <v>0.3239573229873909</v>
      </c>
      <c r="AM12" s="1">
        <f t="shared" si="22"/>
        <v>0.44907856450048494</v>
      </c>
      <c r="AN12" s="2">
        <f t="shared" si="23"/>
        <v>0.2968944099378882</v>
      </c>
      <c r="AO12" s="1"/>
      <c r="AP12" s="1">
        <f t="shared" si="24"/>
        <v>0.12512124151309406</v>
      </c>
    </row>
    <row r="13" spans="1:42" ht="12.75">
      <c r="A13">
        <v>11</v>
      </c>
      <c r="B13">
        <v>721</v>
      </c>
      <c r="C13">
        <v>378</v>
      </c>
      <c r="D13">
        <v>303</v>
      </c>
      <c r="E13">
        <v>357</v>
      </c>
      <c r="F13">
        <v>131</v>
      </c>
      <c r="G13">
        <v>907</v>
      </c>
      <c r="H13">
        <v>956</v>
      </c>
      <c r="I13">
        <v>378</v>
      </c>
      <c r="J13">
        <v>303</v>
      </c>
      <c r="K13">
        <v>357</v>
      </c>
      <c r="L13">
        <v>149</v>
      </c>
      <c r="M13">
        <v>672</v>
      </c>
      <c r="O13">
        <f t="shared" si="0"/>
        <v>2666</v>
      </c>
      <c r="P13">
        <f t="shared" si="1"/>
        <v>1985</v>
      </c>
      <c r="Q13">
        <f t="shared" si="2"/>
        <v>681</v>
      </c>
      <c r="R13" s="1">
        <f t="shared" si="3"/>
        <v>0.7445611402850713</v>
      </c>
      <c r="S13" s="1">
        <f t="shared" si="4"/>
        <v>0.25543885971492875</v>
      </c>
      <c r="T13" s="3">
        <f t="shared" si="5"/>
        <v>721</v>
      </c>
      <c r="U13" s="3">
        <f t="shared" si="6"/>
        <v>956</v>
      </c>
      <c r="V13" s="3">
        <f t="shared" si="7"/>
        <v>378</v>
      </c>
      <c r="W13" s="3">
        <f t="shared" si="8"/>
        <v>1628</v>
      </c>
      <c r="X13" s="3">
        <f t="shared" si="9"/>
        <v>131</v>
      </c>
      <c r="Y13" s="3">
        <f t="shared" si="10"/>
        <v>149</v>
      </c>
      <c r="Z13" s="3">
        <f t="shared" si="11"/>
        <v>303</v>
      </c>
      <c r="AA13" s="3">
        <f t="shared" si="11"/>
        <v>357</v>
      </c>
      <c r="AB13" s="1">
        <f t="shared" si="12"/>
        <v>0.4759636206149848</v>
      </c>
      <c r="AC13" s="1">
        <f t="shared" si="13"/>
        <v>0.4650867541261109</v>
      </c>
      <c r="AD13" s="1">
        <f t="shared" si="14"/>
        <v>0.4704623287671233</v>
      </c>
      <c r="AE13" s="1">
        <f t="shared" si="15"/>
        <v>0.577739281074058</v>
      </c>
      <c r="AF13" s="1">
        <f t="shared" si="16"/>
        <v>0.5645366060093102</v>
      </c>
      <c r="AG13" s="1">
        <f t="shared" si="17"/>
        <v>0.5710616438356164</v>
      </c>
      <c r="AI13" s="1">
        <f t="shared" si="18"/>
        <v>0.8201511335012595</v>
      </c>
      <c r="AJ13" s="2">
        <f t="shared" si="19"/>
        <v>0.44493392070484583</v>
      </c>
      <c r="AK13" s="6">
        <f t="shared" si="20"/>
        <v>1.0544124650866078</v>
      </c>
      <c r="AL13" s="1">
        <f t="shared" si="21"/>
        <v>0.4292191435768262</v>
      </c>
      <c r="AM13" s="1">
        <f t="shared" si="22"/>
        <v>0.5566750629722922</v>
      </c>
      <c r="AN13" s="2">
        <f t="shared" si="23"/>
        <v>0.4122280570142536</v>
      </c>
      <c r="AO13" s="1"/>
      <c r="AP13" s="1">
        <f t="shared" si="24"/>
        <v>0.12745591939546597</v>
      </c>
    </row>
    <row r="14" spans="1:42" ht="12.75">
      <c r="A14">
        <v>12</v>
      </c>
      <c r="B14">
        <v>78</v>
      </c>
      <c r="C14">
        <v>39</v>
      </c>
      <c r="D14">
        <v>16</v>
      </c>
      <c r="E14">
        <v>274</v>
      </c>
      <c r="F14">
        <v>17</v>
      </c>
      <c r="G14">
        <v>658</v>
      </c>
      <c r="H14">
        <v>249</v>
      </c>
      <c r="I14">
        <v>39</v>
      </c>
      <c r="J14">
        <v>16</v>
      </c>
      <c r="K14">
        <v>274</v>
      </c>
      <c r="L14">
        <v>33</v>
      </c>
      <c r="M14">
        <v>487</v>
      </c>
      <c r="O14">
        <f t="shared" si="0"/>
        <v>1065</v>
      </c>
      <c r="P14">
        <f t="shared" si="1"/>
        <v>1010</v>
      </c>
      <c r="Q14">
        <f t="shared" si="2"/>
        <v>55</v>
      </c>
      <c r="R14" s="1">
        <f t="shared" si="3"/>
        <v>0.9483568075117371</v>
      </c>
      <c r="S14" s="1">
        <f t="shared" si="4"/>
        <v>0.051643192488262914</v>
      </c>
      <c r="T14" s="3">
        <f t="shared" si="5"/>
        <v>78</v>
      </c>
      <c r="U14" s="3">
        <f t="shared" si="6"/>
        <v>249</v>
      </c>
      <c r="V14" s="3">
        <f t="shared" si="7"/>
        <v>39</v>
      </c>
      <c r="W14" s="3">
        <f t="shared" si="8"/>
        <v>736</v>
      </c>
      <c r="X14" s="3">
        <f t="shared" si="9"/>
        <v>17</v>
      </c>
      <c r="Y14" s="3">
        <f t="shared" si="10"/>
        <v>33</v>
      </c>
      <c r="Z14" s="3">
        <f t="shared" si="11"/>
        <v>16</v>
      </c>
      <c r="AA14" s="3">
        <f t="shared" si="11"/>
        <v>274</v>
      </c>
      <c r="AB14" s="1">
        <f t="shared" si="12"/>
        <v>0.14791403286978508</v>
      </c>
      <c r="AC14" s="1">
        <f t="shared" si="13"/>
        <v>0.111534795042898</v>
      </c>
      <c r="AD14" s="1">
        <f t="shared" si="14"/>
        <v>0.12717391304347825</v>
      </c>
      <c r="AE14" s="1">
        <f t="shared" si="15"/>
        <v>0.3640960809102402</v>
      </c>
      <c r="AF14" s="1">
        <f t="shared" si="16"/>
        <v>0.27454718779790277</v>
      </c>
      <c r="AG14" s="1">
        <f t="shared" si="17"/>
        <v>0.3130434782608696</v>
      </c>
      <c r="AI14" s="1">
        <f t="shared" si="18"/>
        <v>0.7287128712871287</v>
      </c>
      <c r="AJ14" s="2">
        <f t="shared" si="19"/>
        <v>0.2909090909090909</v>
      </c>
      <c r="AK14" s="6">
        <f t="shared" si="20"/>
        <v>1.159655446188602</v>
      </c>
      <c r="AL14" s="1">
        <f t="shared" si="21"/>
        <v>0.09405940594059406</v>
      </c>
      <c r="AM14" s="1">
        <f t="shared" si="22"/>
        <v>0.27920792079207923</v>
      </c>
      <c r="AN14" s="2">
        <f t="shared" si="23"/>
        <v>0.10985915492957747</v>
      </c>
      <c r="AO14" s="1"/>
      <c r="AP14" s="1">
        <f t="shared" si="24"/>
        <v>0.18514851485148517</v>
      </c>
    </row>
    <row r="15" spans="1:42" ht="12.75">
      <c r="A15">
        <v>13</v>
      </c>
      <c r="B15">
        <v>1358</v>
      </c>
      <c r="C15">
        <v>348</v>
      </c>
      <c r="D15">
        <v>510</v>
      </c>
      <c r="E15">
        <v>232</v>
      </c>
      <c r="F15">
        <v>50</v>
      </c>
      <c r="G15">
        <v>598</v>
      </c>
      <c r="H15">
        <v>1452</v>
      </c>
      <c r="I15">
        <v>348</v>
      </c>
      <c r="J15">
        <v>510</v>
      </c>
      <c r="K15">
        <v>232</v>
      </c>
      <c r="L15">
        <v>57</v>
      </c>
      <c r="M15">
        <v>504</v>
      </c>
      <c r="O15">
        <f t="shared" si="0"/>
        <v>3046</v>
      </c>
      <c r="P15">
        <f t="shared" si="1"/>
        <v>2188</v>
      </c>
      <c r="Q15">
        <f t="shared" si="2"/>
        <v>858</v>
      </c>
      <c r="R15" s="1">
        <f t="shared" si="3"/>
        <v>0.7183191070256073</v>
      </c>
      <c r="S15" s="1">
        <f t="shared" si="4"/>
        <v>0.28168089297439264</v>
      </c>
      <c r="T15" s="3">
        <f t="shared" si="5"/>
        <v>1358</v>
      </c>
      <c r="U15" s="3">
        <f t="shared" si="6"/>
        <v>1452</v>
      </c>
      <c r="V15" s="3">
        <f t="shared" si="7"/>
        <v>348</v>
      </c>
      <c r="W15" s="3">
        <f t="shared" si="8"/>
        <v>1956</v>
      </c>
      <c r="X15" s="3">
        <f t="shared" si="9"/>
        <v>50</v>
      </c>
      <c r="Y15" s="3">
        <f t="shared" si="10"/>
        <v>57</v>
      </c>
      <c r="Z15" s="3">
        <f t="shared" si="11"/>
        <v>510</v>
      </c>
      <c r="AA15" s="3">
        <f t="shared" si="11"/>
        <v>232</v>
      </c>
      <c r="AB15" s="1">
        <f t="shared" si="12"/>
        <v>0.6062544420753376</v>
      </c>
      <c r="AC15" s="1">
        <f t="shared" si="13"/>
        <v>0.6727129337539433</v>
      </c>
      <c r="AD15" s="1">
        <f t="shared" si="14"/>
        <v>0.6377570093457945</v>
      </c>
      <c r="AE15" s="1">
        <f t="shared" si="15"/>
        <v>0.6396588486140725</v>
      </c>
      <c r="AF15" s="1">
        <f t="shared" si="16"/>
        <v>0.7097791798107256</v>
      </c>
      <c r="AG15" s="1">
        <f t="shared" si="17"/>
        <v>0.6728971962616822</v>
      </c>
      <c r="AI15" s="1">
        <f t="shared" si="18"/>
        <v>0.8939670932358318</v>
      </c>
      <c r="AJ15" s="2">
        <f t="shared" si="19"/>
        <v>0.5944055944055944</v>
      </c>
      <c r="AK15" s="6">
        <f t="shared" si="20"/>
        <v>1.0090126664043142</v>
      </c>
      <c r="AL15" s="1">
        <f t="shared" si="21"/>
        <v>0.643510054844607</v>
      </c>
      <c r="AM15" s="1">
        <f t="shared" si="22"/>
        <v>0.6896709323583181</v>
      </c>
      <c r="AN15" s="2">
        <f t="shared" si="23"/>
        <v>0.5600787918581747</v>
      </c>
      <c r="AO15" s="1"/>
      <c r="AP15" s="1">
        <f t="shared" si="24"/>
        <v>0.04616087751371112</v>
      </c>
    </row>
    <row r="16" spans="1:42" ht="12.75">
      <c r="A16">
        <v>14</v>
      </c>
      <c r="B16">
        <v>1814</v>
      </c>
      <c r="C16">
        <v>258</v>
      </c>
      <c r="D16">
        <v>151</v>
      </c>
      <c r="E16">
        <v>27</v>
      </c>
      <c r="F16">
        <v>11</v>
      </c>
      <c r="G16">
        <v>110</v>
      </c>
      <c r="H16">
        <v>1824</v>
      </c>
      <c r="I16">
        <v>258</v>
      </c>
      <c r="J16">
        <v>151</v>
      </c>
      <c r="K16">
        <v>27</v>
      </c>
      <c r="L16">
        <v>11</v>
      </c>
      <c r="M16">
        <v>100</v>
      </c>
      <c r="O16">
        <f t="shared" si="0"/>
        <v>2360</v>
      </c>
      <c r="P16">
        <f t="shared" si="1"/>
        <v>1951</v>
      </c>
      <c r="Q16">
        <f t="shared" si="2"/>
        <v>409</v>
      </c>
      <c r="R16" s="1">
        <f t="shared" si="3"/>
        <v>0.8266949152542373</v>
      </c>
      <c r="S16" s="1">
        <f t="shared" si="4"/>
        <v>0.1733050847457627</v>
      </c>
      <c r="T16" s="3">
        <f t="shared" si="5"/>
        <v>1814</v>
      </c>
      <c r="U16" s="3">
        <f t="shared" si="6"/>
        <v>1824</v>
      </c>
      <c r="V16" s="3">
        <f t="shared" si="7"/>
        <v>258</v>
      </c>
      <c r="W16" s="3">
        <f t="shared" si="8"/>
        <v>1924</v>
      </c>
      <c r="X16" s="3">
        <f t="shared" si="9"/>
        <v>11</v>
      </c>
      <c r="Y16" s="3">
        <f t="shared" si="10"/>
        <v>11</v>
      </c>
      <c r="Z16" s="3">
        <f t="shared" si="11"/>
        <v>151</v>
      </c>
      <c r="AA16" s="3">
        <f t="shared" si="11"/>
        <v>27</v>
      </c>
      <c r="AB16" s="1">
        <f t="shared" si="12"/>
        <v>0.8881268752678955</v>
      </c>
      <c r="AC16" s="1">
        <f t="shared" si="13"/>
        <v>0.9379809868718877</v>
      </c>
      <c r="AD16" s="1">
        <f t="shared" si="14"/>
        <v>0.912373403786878</v>
      </c>
      <c r="AE16" s="1">
        <f t="shared" si="15"/>
        <v>0.8924132018859837</v>
      </c>
      <c r="AF16" s="1">
        <f t="shared" si="16"/>
        <v>0.9425079221367134</v>
      </c>
      <c r="AG16" s="1">
        <f t="shared" si="17"/>
        <v>0.916776750330251</v>
      </c>
      <c r="AI16" s="1">
        <f t="shared" si="18"/>
        <v>0.9861609431060995</v>
      </c>
      <c r="AJ16" s="2">
        <f t="shared" si="19"/>
        <v>0.3691931540342298</v>
      </c>
      <c r="AK16" s="6">
        <f t="shared" si="20"/>
        <v>2.535808612701974</v>
      </c>
      <c r="AL16" s="1">
        <f t="shared" si="21"/>
        <v>0.9354177344951307</v>
      </c>
      <c r="AM16" s="1">
        <f t="shared" si="22"/>
        <v>0.9405433111225013</v>
      </c>
      <c r="AN16" s="2">
        <f t="shared" si="23"/>
        <v>0.8779661016949153</v>
      </c>
      <c r="AO16" s="1"/>
      <c r="AP16" s="1">
        <f t="shared" si="24"/>
        <v>0.005125576627370676</v>
      </c>
    </row>
    <row r="17" spans="1:42" ht="12.75">
      <c r="A17">
        <v>15</v>
      </c>
      <c r="B17">
        <v>1148</v>
      </c>
      <c r="C17">
        <v>314</v>
      </c>
      <c r="D17">
        <v>141</v>
      </c>
      <c r="E17">
        <v>27</v>
      </c>
      <c r="F17">
        <v>13</v>
      </c>
      <c r="G17">
        <v>844</v>
      </c>
      <c r="H17">
        <v>1626</v>
      </c>
      <c r="I17">
        <v>314</v>
      </c>
      <c r="J17">
        <v>141</v>
      </c>
      <c r="K17">
        <v>27</v>
      </c>
      <c r="L17">
        <v>17</v>
      </c>
      <c r="M17">
        <v>366</v>
      </c>
      <c r="O17">
        <f t="shared" si="0"/>
        <v>2474</v>
      </c>
      <c r="P17">
        <f t="shared" si="1"/>
        <v>2019</v>
      </c>
      <c r="Q17">
        <f t="shared" si="2"/>
        <v>455</v>
      </c>
      <c r="R17" s="1">
        <f t="shared" si="3"/>
        <v>0.8160873080032336</v>
      </c>
      <c r="S17" s="1">
        <f t="shared" si="4"/>
        <v>0.18391269199676638</v>
      </c>
      <c r="T17" s="3">
        <f t="shared" si="5"/>
        <v>1148</v>
      </c>
      <c r="U17" s="3">
        <f t="shared" si="6"/>
        <v>1626</v>
      </c>
      <c r="V17" s="3">
        <f t="shared" si="7"/>
        <v>314</v>
      </c>
      <c r="W17" s="3">
        <f t="shared" si="8"/>
        <v>1992</v>
      </c>
      <c r="X17" s="3">
        <f t="shared" si="9"/>
        <v>13</v>
      </c>
      <c r="Y17" s="3">
        <f t="shared" si="10"/>
        <v>17</v>
      </c>
      <c r="Z17" s="3">
        <f t="shared" si="11"/>
        <v>141</v>
      </c>
      <c r="AA17" s="3">
        <f t="shared" si="11"/>
        <v>27</v>
      </c>
      <c r="AB17" s="1">
        <f t="shared" si="12"/>
        <v>0.5974662852472415</v>
      </c>
      <c r="AC17" s="1">
        <f t="shared" si="13"/>
        <v>0.6266609515645092</v>
      </c>
      <c r="AD17" s="1">
        <f t="shared" si="14"/>
        <v>0.6117154811715481</v>
      </c>
      <c r="AE17" s="1">
        <f t="shared" si="15"/>
        <v>0.7928075194115243</v>
      </c>
      <c r="AF17" s="1">
        <f t="shared" si="16"/>
        <v>0.8315473639091299</v>
      </c>
      <c r="AG17" s="1">
        <f t="shared" si="17"/>
        <v>0.8117154811715481</v>
      </c>
      <c r="AI17" s="1">
        <f t="shared" si="18"/>
        <v>0.986627043090639</v>
      </c>
      <c r="AJ17" s="2">
        <f t="shared" si="19"/>
        <v>0.3098901098901099</v>
      </c>
      <c r="AK17" s="6">
        <f t="shared" si="20"/>
        <v>2.711366718580745</v>
      </c>
      <c r="AL17" s="1">
        <f t="shared" si="21"/>
        <v>0.575037147102526</v>
      </c>
      <c r="AM17" s="1">
        <f t="shared" si="22"/>
        <v>0.8137691926696384</v>
      </c>
      <c r="AN17" s="2">
        <f t="shared" si="23"/>
        <v>0.5909458367016976</v>
      </c>
      <c r="AO17" s="1"/>
      <c r="AP17" s="1">
        <f t="shared" si="24"/>
        <v>0.23873204556711247</v>
      </c>
    </row>
    <row r="18" spans="1:42" ht="12.75">
      <c r="A18">
        <v>16</v>
      </c>
      <c r="B18">
        <v>2110</v>
      </c>
      <c r="C18">
        <v>410</v>
      </c>
      <c r="D18">
        <v>227</v>
      </c>
      <c r="E18">
        <v>33</v>
      </c>
      <c r="F18">
        <v>6</v>
      </c>
      <c r="G18">
        <v>136</v>
      </c>
      <c r="H18">
        <v>2162</v>
      </c>
      <c r="I18">
        <v>410</v>
      </c>
      <c r="J18">
        <v>227</v>
      </c>
      <c r="K18">
        <v>33</v>
      </c>
      <c r="L18">
        <v>6</v>
      </c>
      <c r="M18">
        <v>84</v>
      </c>
      <c r="O18">
        <f t="shared" si="0"/>
        <v>2916</v>
      </c>
      <c r="P18">
        <f t="shared" si="1"/>
        <v>2279</v>
      </c>
      <c r="Q18">
        <f t="shared" si="2"/>
        <v>637</v>
      </c>
      <c r="R18" s="1">
        <f t="shared" si="3"/>
        <v>0.7815500685871056</v>
      </c>
      <c r="S18" s="1">
        <f t="shared" si="4"/>
        <v>0.21844993141289437</v>
      </c>
      <c r="T18" s="3">
        <f t="shared" si="5"/>
        <v>2110</v>
      </c>
      <c r="U18" s="3">
        <f t="shared" si="6"/>
        <v>2162</v>
      </c>
      <c r="V18" s="3">
        <f t="shared" si="7"/>
        <v>410</v>
      </c>
      <c r="W18" s="3">
        <f t="shared" si="8"/>
        <v>2246</v>
      </c>
      <c r="X18" s="3">
        <f t="shared" si="9"/>
        <v>6</v>
      </c>
      <c r="Y18" s="3">
        <f t="shared" si="10"/>
        <v>6</v>
      </c>
      <c r="Z18" s="3">
        <f t="shared" si="11"/>
        <v>227</v>
      </c>
      <c r="AA18" s="3">
        <f t="shared" si="11"/>
        <v>33</v>
      </c>
      <c r="AB18" s="1">
        <f t="shared" si="12"/>
        <v>0.8740894901144641</v>
      </c>
      <c r="AC18" s="1">
        <f t="shared" si="13"/>
        <v>0.9371513573819263</v>
      </c>
      <c r="AD18" s="1">
        <f t="shared" si="14"/>
        <v>0.9045226130653266</v>
      </c>
      <c r="AE18" s="1">
        <f t="shared" si="15"/>
        <v>0.8921262573707943</v>
      </c>
      <c r="AF18" s="1">
        <f t="shared" si="16"/>
        <v>0.9564894012644105</v>
      </c>
      <c r="AG18" s="1">
        <f t="shared" si="17"/>
        <v>0.9231873653984207</v>
      </c>
      <c r="AI18" s="1">
        <f t="shared" si="18"/>
        <v>0.9855199648968846</v>
      </c>
      <c r="AJ18" s="2">
        <f t="shared" si="19"/>
        <v>0.3563579277864992</v>
      </c>
      <c r="AK18" s="6">
        <f t="shared" si="20"/>
        <v>2.5522394646377644</v>
      </c>
      <c r="AL18" s="1">
        <f t="shared" si="21"/>
        <v>0.9284774023694603</v>
      </c>
      <c r="AM18" s="1">
        <f t="shared" si="22"/>
        <v>0.95129442738043</v>
      </c>
      <c r="AN18" s="2">
        <f t="shared" si="23"/>
        <v>0.8641975308641975</v>
      </c>
      <c r="AO18" s="1"/>
      <c r="AP18" s="1">
        <f t="shared" si="24"/>
        <v>0.022817025010969716</v>
      </c>
    </row>
    <row r="19" spans="1:42" ht="12.75">
      <c r="A19">
        <v>17</v>
      </c>
      <c r="B19">
        <v>759</v>
      </c>
      <c r="C19">
        <v>157</v>
      </c>
      <c r="D19">
        <v>135</v>
      </c>
      <c r="E19">
        <v>76</v>
      </c>
      <c r="F19">
        <v>23</v>
      </c>
      <c r="G19">
        <v>157</v>
      </c>
      <c r="H19">
        <v>794</v>
      </c>
      <c r="I19">
        <v>157</v>
      </c>
      <c r="J19">
        <v>135</v>
      </c>
      <c r="K19">
        <v>76</v>
      </c>
      <c r="L19">
        <v>29</v>
      </c>
      <c r="M19">
        <v>122</v>
      </c>
      <c r="O19">
        <f t="shared" si="0"/>
        <v>1284</v>
      </c>
      <c r="P19">
        <f t="shared" si="1"/>
        <v>992</v>
      </c>
      <c r="Q19">
        <f t="shared" si="2"/>
        <v>292</v>
      </c>
      <c r="R19" s="1">
        <f t="shared" si="3"/>
        <v>0.7725856697819314</v>
      </c>
      <c r="S19" s="1">
        <f t="shared" si="4"/>
        <v>0.22741433021806853</v>
      </c>
      <c r="T19" s="3">
        <f t="shared" si="5"/>
        <v>759</v>
      </c>
      <c r="U19" s="3">
        <f t="shared" si="6"/>
        <v>794</v>
      </c>
      <c r="V19" s="3">
        <f t="shared" si="7"/>
        <v>157</v>
      </c>
      <c r="W19" s="3">
        <f t="shared" si="8"/>
        <v>916</v>
      </c>
      <c r="X19" s="3">
        <f t="shared" si="9"/>
        <v>23</v>
      </c>
      <c r="Y19" s="3">
        <f t="shared" si="10"/>
        <v>29</v>
      </c>
      <c r="Z19" s="3">
        <f t="shared" si="11"/>
        <v>135</v>
      </c>
      <c r="AA19" s="3">
        <f t="shared" si="11"/>
        <v>76</v>
      </c>
      <c r="AB19" s="1">
        <f t="shared" si="12"/>
        <v>0.7582781456953642</v>
      </c>
      <c r="AC19" s="1">
        <f t="shared" si="13"/>
        <v>0.7972149695387293</v>
      </c>
      <c r="AD19" s="1">
        <f t="shared" si="14"/>
        <v>0.7772592278319896</v>
      </c>
      <c r="AE19" s="1">
        <f t="shared" si="15"/>
        <v>0.7872516556291391</v>
      </c>
      <c r="AF19" s="1">
        <f t="shared" si="16"/>
        <v>0.8276762402088773</v>
      </c>
      <c r="AG19" s="1">
        <f t="shared" si="17"/>
        <v>0.8069579974543911</v>
      </c>
      <c r="AI19" s="1">
        <f t="shared" si="18"/>
        <v>0.9233870967741935</v>
      </c>
      <c r="AJ19" s="2">
        <f t="shared" si="19"/>
        <v>0.4623287671232877</v>
      </c>
      <c r="AK19" s="6">
        <f t="shared" si="20"/>
        <v>1.5227982318072237</v>
      </c>
      <c r="AL19" s="1">
        <f t="shared" si="21"/>
        <v>0.7883064516129032</v>
      </c>
      <c r="AM19" s="1">
        <f t="shared" si="22"/>
        <v>0.8296370967741935</v>
      </c>
      <c r="AN19" s="2">
        <f t="shared" si="23"/>
        <v>0.7133956386292835</v>
      </c>
      <c r="AO19" s="1"/>
      <c r="AP19" s="1">
        <f t="shared" si="24"/>
        <v>0.04133064516129026</v>
      </c>
    </row>
    <row r="20" spans="1:42" ht="12.75">
      <c r="A20">
        <v>18</v>
      </c>
      <c r="B20">
        <v>489</v>
      </c>
      <c r="C20">
        <v>381</v>
      </c>
      <c r="D20">
        <v>453</v>
      </c>
      <c r="E20">
        <v>127</v>
      </c>
      <c r="F20">
        <v>28</v>
      </c>
      <c r="G20">
        <v>1548</v>
      </c>
      <c r="H20">
        <v>774</v>
      </c>
      <c r="I20">
        <v>381</v>
      </c>
      <c r="J20">
        <v>453</v>
      </c>
      <c r="K20">
        <v>127</v>
      </c>
      <c r="L20">
        <v>32</v>
      </c>
      <c r="M20">
        <v>1263</v>
      </c>
      <c r="O20">
        <f t="shared" si="0"/>
        <v>2998</v>
      </c>
      <c r="P20">
        <f t="shared" si="1"/>
        <v>2164</v>
      </c>
      <c r="Q20">
        <f t="shared" si="2"/>
        <v>834</v>
      </c>
      <c r="R20" s="1">
        <f t="shared" si="3"/>
        <v>0.7218145430286858</v>
      </c>
      <c r="S20" s="1">
        <f t="shared" si="4"/>
        <v>0.2781854569713142</v>
      </c>
      <c r="T20" s="3">
        <f t="shared" si="5"/>
        <v>489</v>
      </c>
      <c r="U20" s="3">
        <f t="shared" si="6"/>
        <v>774</v>
      </c>
      <c r="V20" s="3">
        <f t="shared" si="7"/>
        <v>381</v>
      </c>
      <c r="W20" s="3">
        <f t="shared" si="8"/>
        <v>2037</v>
      </c>
      <c r="X20" s="3">
        <f t="shared" si="9"/>
        <v>28</v>
      </c>
      <c r="Y20" s="3">
        <f t="shared" si="10"/>
        <v>32</v>
      </c>
      <c r="Z20" s="3">
        <f t="shared" si="11"/>
        <v>453</v>
      </c>
      <c r="AA20" s="3">
        <f t="shared" si="11"/>
        <v>127</v>
      </c>
      <c r="AB20" s="1">
        <f t="shared" si="12"/>
        <v>0.30303030303030304</v>
      </c>
      <c r="AC20" s="1">
        <f t="shared" si="13"/>
        <v>0.3418467583497053</v>
      </c>
      <c r="AD20" s="1">
        <f t="shared" si="14"/>
        <v>0.3212703101920236</v>
      </c>
      <c r="AE20" s="1">
        <f t="shared" si="15"/>
        <v>0.40229885057471265</v>
      </c>
      <c r="AF20" s="1">
        <f t="shared" si="16"/>
        <v>0.4538310412573674</v>
      </c>
      <c r="AG20" s="1">
        <f t="shared" si="17"/>
        <v>0.4265140324963072</v>
      </c>
      <c r="AI20" s="1">
        <f t="shared" si="18"/>
        <v>0.9413123844731978</v>
      </c>
      <c r="AJ20" s="2">
        <f t="shared" si="19"/>
        <v>0.5431654676258992</v>
      </c>
      <c r="AK20" s="6">
        <f t="shared" si="20"/>
        <v>1.457474760256183</v>
      </c>
      <c r="AL20" s="1">
        <f t="shared" si="21"/>
        <v>0.238909426987061</v>
      </c>
      <c r="AM20" s="1">
        <f t="shared" si="22"/>
        <v>0.3724584103512015</v>
      </c>
      <c r="AN20" s="2">
        <f t="shared" si="23"/>
        <v>0.2901934623082055</v>
      </c>
      <c r="AO20" s="1"/>
      <c r="AP20" s="1">
        <f t="shared" si="24"/>
        <v>0.13354898336414048</v>
      </c>
    </row>
    <row r="21" spans="1:42" ht="12.75">
      <c r="A21">
        <v>19</v>
      </c>
      <c r="B21">
        <v>2019</v>
      </c>
      <c r="C21">
        <v>0</v>
      </c>
      <c r="D21">
        <v>0</v>
      </c>
      <c r="E21">
        <v>301</v>
      </c>
      <c r="F21">
        <v>32</v>
      </c>
      <c r="G21">
        <v>1935</v>
      </c>
      <c r="H21">
        <v>2545</v>
      </c>
      <c r="I21">
        <v>0</v>
      </c>
      <c r="J21">
        <v>0</v>
      </c>
      <c r="K21">
        <v>301</v>
      </c>
      <c r="L21">
        <v>40</v>
      </c>
      <c r="M21">
        <v>1409</v>
      </c>
      <c r="O21">
        <f t="shared" si="0"/>
        <v>4255</v>
      </c>
      <c r="P21">
        <f t="shared" si="1"/>
        <v>4255</v>
      </c>
      <c r="Q21">
        <f t="shared" si="2"/>
        <v>0</v>
      </c>
      <c r="R21" s="1">
        <f t="shared" si="3"/>
        <v>1</v>
      </c>
      <c r="S21" s="1">
        <f t="shared" si="4"/>
        <v>0</v>
      </c>
      <c r="T21" s="3">
        <f t="shared" si="5"/>
        <v>2019</v>
      </c>
      <c r="U21" s="3">
        <f t="shared" si="6"/>
        <v>2545</v>
      </c>
      <c r="V21" s="3">
        <f t="shared" si="7"/>
        <v>0</v>
      </c>
      <c r="W21" s="3">
        <f t="shared" si="8"/>
        <v>3954</v>
      </c>
      <c r="X21" s="3">
        <f t="shared" si="9"/>
        <v>32</v>
      </c>
      <c r="Y21" s="3">
        <f t="shared" si="10"/>
        <v>40</v>
      </c>
      <c r="Z21" s="3">
        <f t="shared" si="11"/>
        <v>0</v>
      </c>
      <c r="AA21" s="3">
        <f t="shared" si="11"/>
        <v>301</v>
      </c>
      <c r="AB21" s="1">
        <f t="shared" si="12"/>
        <v>0.5106221547799696</v>
      </c>
      <c r="AC21" s="1">
        <f t="shared" si="13"/>
        <v>0.4745005875440658</v>
      </c>
      <c r="AD21" s="1">
        <f t="shared" si="14"/>
        <v>0.4918991350956268</v>
      </c>
      <c r="AE21" s="1">
        <f t="shared" si="15"/>
        <v>0.6436519979767324</v>
      </c>
      <c r="AF21" s="1">
        <f t="shared" si="16"/>
        <v>0.5981198589894242</v>
      </c>
      <c r="AG21" s="1">
        <f t="shared" si="17"/>
        <v>0.6200511633572908</v>
      </c>
      <c r="AI21" s="1">
        <f t="shared" si="18"/>
        <v>0.9292596944770858</v>
      </c>
      <c r="AJ21" s="2">
        <f t="shared" si="19"/>
        <v>1</v>
      </c>
      <c r="AK21" s="6" t="e">
        <f t="shared" si="20"/>
        <v>#NUM!</v>
      </c>
      <c r="AL21" s="1">
        <f t="shared" si="21"/>
        <v>0.482021151586369</v>
      </c>
      <c r="AM21" s="1">
        <f t="shared" si="22"/>
        <v>0.6075205640423031</v>
      </c>
      <c r="AN21" s="2">
        <f t="shared" si="23"/>
        <v>0.4745005875440658</v>
      </c>
      <c r="AO21" s="1"/>
      <c r="AP21" s="1">
        <f t="shared" si="24"/>
        <v>0.12549941245593416</v>
      </c>
    </row>
    <row r="22" spans="1:42" ht="12.75">
      <c r="A22">
        <v>20</v>
      </c>
      <c r="B22">
        <v>2174</v>
      </c>
      <c r="C22">
        <v>92</v>
      </c>
      <c r="D22">
        <v>277</v>
      </c>
      <c r="E22">
        <v>189</v>
      </c>
      <c r="F22">
        <v>41</v>
      </c>
      <c r="G22">
        <v>1214</v>
      </c>
      <c r="H22">
        <v>2275</v>
      </c>
      <c r="I22">
        <v>92</v>
      </c>
      <c r="J22">
        <v>277</v>
      </c>
      <c r="K22">
        <v>189</v>
      </c>
      <c r="L22">
        <v>45</v>
      </c>
      <c r="M22">
        <v>1113</v>
      </c>
      <c r="O22">
        <f t="shared" si="0"/>
        <v>3946</v>
      </c>
      <c r="P22">
        <f t="shared" si="1"/>
        <v>3577</v>
      </c>
      <c r="Q22">
        <f t="shared" si="2"/>
        <v>369</v>
      </c>
      <c r="R22" s="1">
        <f t="shared" si="3"/>
        <v>0.9064875823618854</v>
      </c>
      <c r="S22" s="1">
        <f t="shared" si="4"/>
        <v>0.09351241763811455</v>
      </c>
      <c r="T22" s="3">
        <f t="shared" si="5"/>
        <v>2174</v>
      </c>
      <c r="U22" s="3">
        <f t="shared" si="6"/>
        <v>2275</v>
      </c>
      <c r="V22" s="3">
        <f t="shared" si="7"/>
        <v>92</v>
      </c>
      <c r="W22" s="3">
        <f t="shared" si="8"/>
        <v>3388</v>
      </c>
      <c r="X22" s="3">
        <f t="shared" si="9"/>
        <v>41</v>
      </c>
      <c r="Y22" s="3">
        <f t="shared" si="10"/>
        <v>45</v>
      </c>
      <c r="Z22" s="3">
        <f t="shared" si="11"/>
        <v>277</v>
      </c>
      <c r="AA22" s="3">
        <f t="shared" si="11"/>
        <v>189</v>
      </c>
      <c r="AB22" s="1">
        <f t="shared" si="12"/>
        <v>0.6031408038328454</v>
      </c>
      <c r="AC22" s="1">
        <f t="shared" si="13"/>
        <v>0.6176069773780322</v>
      </c>
      <c r="AD22" s="1">
        <f t="shared" si="14"/>
        <v>0.6102881766765419</v>
      </c>
      <c r="AE22" s="1">
        <f t="shared" si="15"/>
        <v>0.6300239552834709</v>
      </c>
      <c r="AF22" s="1">
        <f t="shared" si="16"/>
        <v>0.6451349141455437</v>
      </c>
      <c r="AG22" s="1">
        <f t="shared" si="17"/>
        <v>0.6374899003501212</v>
      </c>
      <c r="AI22" s="1">
        <f t="shared" si="18"/>
        <v>0.9471624266144814</v>
      </c>
      <c r="AJ22" s="2">
        <f t="shared" si="19"/>
        <v>0.7506775067750677</v>
      </c>
      <c r="AK22" s="6">
        <f t="shared" si="20"/>
        <v>0.941318618755097</v>
      </c>
      <c r="AL22" s="1">
        <f t="shared" si="21"/>
        <v>0.6192339949678501</v>
      </c>
      <c r="AM22" s="1">
        <f t="shared" si="22"/>
        <v>0.6485882024042494</v>
      </c>
      <c r="AN22" s="2">
        <f t="shared" si="23"/>
        <v>0.5742524075012672</v>
      </c>
      <c r="AO22" s="1"/>
      <c r="AP22" s="1">
        <f t="shared" si="24"/>
        <v>0.02935420743639927</v>
      </c>
    </row>
    <row r="23" spans="1:42" ht="12.75">
      <c r="A23">
        <v>21</v>
      </c>
      <c r="B23">
        <v>2166</v>
      </c>
      <c r="C23">
        <v>230</v>
      </c>
      <c r="D23">
        <v>489</v>
      </c>
      <c r="E23">
        <v>130</v>
      </c>
      <c r="F23">
        <v>20</v>
      </c>
      <c r="G23">
        <v>425</v>
      </c>
      <c r="H23">
        <v>2170</v>
      </c>
      <c r="I23">
        <v>230</v>
      </c>
      <c r="J23">
        <v>489</v>
      </c>
      <c r="K23">
        <v>130</v>
      </c>
      <c r="L23">
        <v>20</v>
      </c>
      <c r="M23">
        <v>421</v>
      </c>
      <c r="O23">
        <f t="shared" si="0"/>
        <v>3440</v>
      </c>
      <c r="P23">
        <f t="shared" si="1"/>
        <v>2721</v>
      </c>
      <c r="Q23">
        <f t="shared" si="2"/>
        <v>719</v>
      </c>
      <c r="R23" s="1">
        <f t="shared" si="3"/>
        <v>0.7909883720930233</v>
      </c>
      <c r="S23" s="1">
        <f t="shared" si="4"/>
        <v>0.20901162790697675</v>
      </c>
      <c r="T23" s="3">
        <f t="shared" si="5"/>
        <v>2166</v>
      </c>
      <c r="U23" s="3">
        <f t="shared" si="6"/>
        <v>2170</v>
      </c>
      <c r="V23" s="3">
        <f t="shared" si="7"/>
        <v>230</v>
      </c>
      <c r="W23" s="3">
        <f t="shared" si="8"/>
        <v>2591</v>
      </c>
      <c r="X23" s="3">
        <f t="shared" si="9"/>
        <v>20</v>
      </c>
      <c r="Y23" s="3">
        <f t="shared" si="10"/>
        <v>20</v>
      </c>
      <c r="Z23" s="3">
        <f t="shared" si="11"/>
        <v>489</v>
      </c>
      <c r="AA23" s="3">
        <f t="shared" si="11"/>
        <v>130</v>
      </c>
      <c r="AB23" s="1">
        <f t="shared" si="12"/>
        <v>0.7238670694864048</v>
      </c>
      <c r="AC23" s="1">
        <f t="shared" si="13"/>
        <v>0.811928159945781</v>
      </c>
      <c r="AD23" s="1">
        <f t="shared" si="14"/>
        <v>0.7653729436192301</v>
      </c>
      <c r="AE23" s="1">
        <f t="shared" si="15"/>
        <v>0.7250755287009063</v>
      </c>
      <c r="AF23" s="1">
        <f t="shared" si="16"/>
        <v>0.8132836326668926</v>
      </c>
      <c r="AG23" s="1">
        <f t="shared" si="17"/>
        <v>0.7666506947771922</v>
      </c>
      <c r="AI23" s="1">
        <f t="shared" si="18"/>
        <v>0.952223447262036</v>
      </c>
      <c r="AJ23" s="2">
        <f t="shared" si="19"/>
        <v>0.6801112656467315</v>
      </c>
      <c r="AK23" s="6">
        <f t="shared" si="20"/>
        <v>1.1987951937756738</v>
      </c>
      <c r="AL23" s="1">
        <f t="shared" si="21"/>
        <v>0.8033811098860713</v>
      </c>
      <c r="AM23" s="1">
        <f t="shared" si="22"/>
        <v>0.804851157662624</v>
      </c>
      <c r="AN23" s="2">
        <f t="shared" si="23"/>
        <v>0.6965116279069767</v>
      </c>
      <c r="AO23" s="1"/>
      <c r="AP23" s="1">
        <f t="shared" si="24"/>
        <v>0.0014700477765527964</v>
      </c>
    </row>
    <row r="24" spans="1:42" ht="12.75">
      <c r="A24">
        <v>22</v>
      </c>
      <c r="B24">
        <v>73</v>
      </c>
      <c r="C24">
        <v>270</v>
      </c>
      <c r="D24">
        <v>286</v>
      </c>
      <c r="E24">
        <v>169</v>
      </c>
      <c r="F24">
        <v>0</v>
      </c>
      <c r="G24">
        <v>1222</v>
      </c>
      <c r="H24">
        <v>274</v>
      </c>
      <c r="I24">
        <v>270</v>
      </c>
      <c r="J24">
        <v>286</v>
      </c>
      <c r="K24">
        <v>169</v>
      </c>
      <c r="L24">
        <v>33</v>
      </c>
      <c r="M24">
        <v>1021</v>
      </c>
      <c r="O24">
        <f t="shared" si="0"/>
        <v>2020</v>
      </c>
      <c r="P24">
        <f t="shared" si="1"/>
        <v>1464</v>
      </c>
      <c r="Q24">
        <f t="shared" si="2"/>
        <v>556</v>
      </c>
      <c r="R24" s="1">
        <f t="shared" si="3"/>
        <v>0.7247524752475247</v>
      </c>
      <c r="S24" s="1">
        <f t="shared" si="4"/>
        <v>0.27524752475247527</v>
      </c>
      <c r="T24" s="3">
        <f t="shared" si="5"/>
        <v>73</v>
      </c>
      <c r="U24" s="3">
        <f t="shared" si="6"/>
        <v>274</v>
      </c>
      <c r="V24" s="3">
        <f t="shared" si="7"/>
        <v>270</v>
      </c>
      <c r="W24" s="3">
        <f t="shared" si="8"/>
        <v>1295</v>
      </c>
      <c r="X24" s="3">
        <f t="shared" si="9"/>
        <v>0</v>
      </c>
      <c r="Y24" s="3">
        <f t="shared" si="10"/>
        <v>33</v>
      </c>
      <c r="Z24" s="3">
        <f t="shared" si="11"/>
        <v>286</v>
      </c>
      <c r="AA24" s="3">
        <f t="shared" si="11"/>
        <v>169</v>
      </c>
      <c r="AB24" s="1">
        <f t="shared" si="12"/>
        <v>0.18530524041058888</v>
      </c>
      <c r="AC24" s="1">
        <f t="shared" si="13"/>
        <v>0.1978085351787774</v>
      </c>
      <c r="AD24" s="1">
        <f t="shared" si="14"/>
        <v>0.19135285913528594</v>
      </c>
      <c r="AE24" s="1">
        <f t="shared" si="15"/>
        <v>0.2938951917882226</v>
      </c>
      <c r="AF24" s="1">
        <f t="shared" si="16"/>
        <v>0.3137254901960784</v>
      </c>
      <c r="AG24" s="1">
        <f t="shared" si="17"/>
        <v>0.303486750348675</v>
      </c>
      <c r="AI24" s="1">
        <f t="shared" si="18"/>
        <v>0.8845628415300546</v>
      </c>
      <c r="AJ24" s="2">
        <f t="shared" si="19"/>
        <v>0.5143884892086331</v>
      </c>
      <c r="AK24" s="6">
        <f t="shared" si="20"/>
        <v>1.1620357360704636</v>
      </c>
      <c r="AL24" s="1">
        <f t="shared" si="21"/>
        <v>0.049863387978142076</v>
      </c>
      <c r="AM24" s="1">
        <f t="shared" si="22"/>
        <v>0.20969945355191258</v>
      </c>
      <c r="AN24" s="2">
        <f t="shared" si="23"/>
        <v>0.16980198019801981</v>
      </c>
      <c r="AO24" s="1"/>
      <c r="AP24" s="1">
        <f t="shared" si="24"/>
        <v>0.1598360655737705</v>
      </c>
    </row>
    <row r="25" spans="1:42" ht="12.75">
      <c r="A25">
        <v>23</v>
      </c>
      <c r="B25">
        <v>1332</v>
      </c>
      <c r="C25">
        <v>191</v>
      </c>
      <c r="D25">
        <v>798</v>
      </c>
      <c r="E25">
        <v>90</v>
      </c>
      <c r="F25">
        <v>21</v>
      </c>
      <c r="G25">
        <v>255</v>
      </c>
      <c r="H25">
        <v>1345</v>
      </c>
      <c r="I25">
        <v>191</v>
      </c>
      <c r="J25">
        <v>798</v>
      </c>
      <c r="K25">
        <v>90</v>
      </c>
      <c r="L25">
        <v>21</v>
      </c>
      <c r="M25">
        <v>242</v>
      </c>
      <c r="O25">
        <f t="shared" si="0"/>
        <v>2666</v>
      </c>
      <c r="P25">
        <f t="shared" si="1"/>
        <v>1677</v>
      </c>
      <c r="Q25">
        <f t="shared" si="2"/>
        <v>989</v>
      </c>
      <c r="R25" s="1">
        <f t="shared" si="3"/>
        <v>0.6290322580645161</v>
      </c>
      <c r="S25" s="1">
        <f t="shared" si="4"/>
        <v>0.3709677419354839</v>
      </c>
      <c r="T25" s="3">
        <f t="shared" si="5"/>
        <v>1332</v>
      </c>
      <c r="U25" s="3">
        <f t="shared" si="6"/>
        <v>1345</v>
      </c>
      <c r="V25" s="3">
        <f t="shared" si="7"/>
        <v>191</v>
      </c>
      <c r="W25" s="3">
        <f t="shared" si="8"/>
        <v>1587</v>
      </c>
      <c r="X25" s="3">
        <f t="shared" si="9"/>
        <v>21</v>
      </c>
      <c r="Y25" s="3">
        <f t="shared" si="10"/>
        <v>21</v>
      </c>
      <c r="Z25" s="3">
        <f t="shared" si="11"/>
        <v>798</v>
      </c>
      <c r="AA25" s="3">
        <f t="shared" si="11"/>
        <v>90</v>
      </c>
      <c r="AB25" s="1">
        <f t="shared" si="12"/>
        <v>0.5912267080745341</v>
      </c>
      <c r="AC25" s="1">
        <f t="shared" si="13"/>
        <v>0.8153104925053534</v>
      </c>
      <c r="AD25" s="1">
        <f t="shared" si="14"/>
        <v>0.6854185418541854</v>
      </c>
      <c r="AE25" s="1">
        <f t="shared" si="15"/>
        <v>0.5962732919254659</v>
      </c>
      <c r="AF25" s="1">
        <f t="shared" si="16"/>
        <v>0.8222698072805139</v>
      </c>
      <c r="AG25" s="1">
        <f t="shared" si="17"/>
        <v>0.6912691269126913</v>
      </c>
      <c r="AI25" s="1">
        <f t="shared" si="18"/>
        <v>0.9463327370304114</v>
      </c>
      <c r="AJ25" s="2">
        <f t="shared" si="19"/>
        <v>0.8068756319514662</v>
      </c>
      <c r="AK25" s="6">
        <f t="shared" si="20"/>
        <v>0.7438499508981966</v>
      </c>
      <c r="AL25" s="1">
        <f t="shared" si="21"/>
        <v>0.8067978533094812</v>
      </c>
      <c r="AM25" s="1">
        <f t="shared" si="22"/>
        <v>0.8145497912939773</v>
      </c>
      <c r="AN25" s="2">
        <f t="shared" si="23"/>
        <v>0.5712678169542386</v>
      </c>
      <c r="AO25" s="1"/>
      <c r="AP25" s="1">
        <f t="shared" si="24"/>
        <v>0.007751937984496138</v>
      </c>
    </row>
    <row r="26" spans="1:42" ht="12.75">
      <c r="A26">
        <v>24</v>
      </c>
      <c r="B26">
        <v>691</v>
      </c>
      <c r="C26">
        <v>145</v>
      </c>
      <c r="D26">
        <v>321</v>
      </c>
      <c r="E26">
        <v>17</v>
      </c>
      <c r="F26">
        <v>1</v>
      </c>
      <c r="G26">
        <v>100</v>
      </c>
      <c r="H26">
        <v>691</v>
      </c>
      <c r="I26">
        <v>145</v>
      </c>
      <c r="J26">
        <v>321</v>
      </c>
      <c r="K26">
        <v>17</v>
      </c>
      <c r="L26">
        <v>1</v>
      </c>
      <c r="M26">
        <v>100</v>
      </c>
      <c r="O26">
        <f t="shared" si="0"/>
        <v>1274</v>
      </c>
      <c r="P26">
        <f t="shared" si="1"/>
        <v>808</v>
      </c>
      <c r="Q26">
        <f t="shared" si="2"/>
        <v>466</v>
      </c>
      <c r="R26" s="1">
        <f t="shared" si="3"/>
        <v>0.6342229199372057</v>
      </c>
      <c r="S26" s="1">
        <f t="shared" si="4"/>
        <v>0.36577708006279436</v>
      </c>
      <c r="T26" s="3">
        <f t="shared" si="5"/>
        <v>691</v>
      </c>
      <c r="U26" s="3">
        <f t="shared" si="6"/>
        <v>691</v>
      </c>
      <c r="V26" s="3">
        <f t="shared" si="7"/>
        <v>145</v>
      </c>
      <c r="W26" s="3">
        <f t="shared" si="8"/>
        <v>791</v>
      </c>
      <c r="X26" s="3">
        <f t="shared" si="9"/>
        <v>1</v>
      </c>
      <c r="Y26" s="3">
        <f t="shared" si="10"/>
        <v>1</v>
      </c>
      <c r="Z26" s="3">
        <f t="shared" si="11"/>
        <v>321</v>
      </c>
      <c r="AA26" s="3">
        <f t="shared" si="11"/>
        <v>17</v>
      </c>
      <c r="AB26" s="1">
        <f t="shared" si="12"/>
        <v>0.6650755767700876</v>
      </c>
      <c r="AC26" s="1">
        <f t="shared" si="13"/>
        <v>0.8772298006295908</v>
      </c>
      <c r="AD26" s="1">
        <f t="shared" si="14"/>
        <v>0.7565610859728505</v>
      </c>
      <c r="AE26" s="1">
        <f t="shared" si="15"/>
        <v>0.6650755767700876</v>
      </c>
      <c r="AF26" s="1">
        <f t="shared" si="16"/>
        <v>0.8772298006295908</v>
      </c>
      <c r="AG26" s="1">
        <f t="shared" si="17"/>
        <v>0.7565610859728505</v>
      </c>
      <c r="AI26" s="1">
        <f t="shared" si="18"/>
        <v>0.9789603960396039</v>
      </c>
      <c r="AJ26" s="2">
        <f t="shared" si="19"/>
        <v>0.6888412017167382</v>
      </c>
      <c r="AK26" s="6">
        <f t="shared" si="20"/>
        <v>1.5401662120149453</v>
      </c>
      <c r="AL26" s="1">
        <f t="shared" si="21"/>
        <v>0.8564356435643564</v>
      </c>
      <c r="AM26" s="1">
        <f t="shared" si="22"/>
        <v>0.8564356435643564</v>
      </c>
      <c r="AN26" s="2">
        <f t="shared" si="23"/>
        <v>0.6562009419152276</v>
      </c>
      <c r="AO26" s="1"/>
      <c r="AP26" s="1">
        <f t="shared" si="24"/>
        <v>0</v>
      </c>
    </row>
    <row r="27" spans="1:42" ht="12.75">
      <c r="A27">
        <v>25</v>
      </c>
      <c r="B27">
        <v>562</v>
      </c>
      <c r="C27">
        <v>332</v>
      </c>
      <c r="D27">
        <v>316</v>
      </c>
      <c r="E27">
        <v>222</v>
      </c>
      <c r="F27">
        <v>47</v>
      </c>
      <c r="G27">
        <v>476</v>
      </c>
      <c r="H27">
        <v>691</v>
      </c>
      <c r="I27">
        <v>332</v>
      </c>
      <c r="J27">
        <v>316</v>
      </c>
      <c r="K27">
        <v>222</v>
      </c>
      <c r="L27">
        <v>70</v>
      </c>
      <c r="M27">
        <v>347</v>
      </c>
      <c r="O27">
        <f t="shared" si="0"/>
        <v>1908</v>
      </c>
      <c r="P27">
        <f t="shared" si="1"/>
        <v>1260</v>
      </c>
      <c r="Q27">
        <f t="shared" si="2"/>
        <v>648</v>
      </c>
      <c r="R27" s="1">
        <f t="shared" si="3"/>
        <v>0.660377358490566</v>
      </c>
      <c r="S27" s="1">
        <f t="shared" si="4"/>
        <v>0.33962264150943394</v>
      </c>
      <c r="T27" s="3">
        <f t="shared" si="5"/>
        <v>562</v>
      </c>
      <c r="U27" s="3">
        <f t="shared" si="6"/>
        <v>691</v>
      </c>
      <c r="V27" s="3">
        <f t="shared" si="7"/>
        <v>332</v>
      </c>
      <c r="W27" s="3">
        <f t="shared" si="8"/>
        <v>1038</v>
      </c>
      <c r="X27" s="3">
        <f t="shared" si="9"/>
        <v>47</v>
      </c>
      <c r="Y27" s="3">
        <f t="shared" si="10"/>
        <v>70</v>
      </c>
      <c r="Z27" s="3">
        <f t="shared" si="11"/>
        <v>316</v>
      </c>
      <c r="AA27" s="3">
        <f t="shared" si="11"/>
        <v>222</v>
      </c>
      <c r="AB27" s="1">
        <f t="shared" si="12"/>
        <v>0.5302491103202847</v>
      </c>
      <c r="AC27" s="1">
        <f t="shared" si="13"/>
        <v>0.5615577889447236</v>
      </c>
      <c r="AD27" s="1">
        <f t="shared" si="14"/>
        <v>0.5454545454545455</v>
      </c>
      <c r="AE27" s="1">
        <f t="shared" si="15"/>
        <v>0.6067615658362989</v>
      </c>
      <c r="AF27" s="1">
        <f t="shared" si="16"/>
        <v>0.6425879396984925</v>
      </c>
      <c r="AG27" s="1">
        <f t="shared" si="17"/>
        <v>0.6241610738255033</v>
      </c>
      <c r="AI27" s="1">
        <f t="shared" si="18"/>
        <v>0.8238095238095238</v>
      </c>
      <c r="AJ27" s="2">
        <f t="shared" si="19"/>
        <v>0.4876543209876543</v>
      </c>
      <c r="AK27" s="6">
        <f t="shared" si="20"/>
        <v>0.960931689645723</v>
      </c>
      <c r="AL27" s="1">
        <f t="shared" si="21"/>
        <v>0.48333333333333334</v>
      </c>
      <c r="AM27" s="1">
        <f t="shared" si="22"/>
        <v>0.6039682539682539</v>
      </c>
      <c r="AN27" s="2">
        <f t="shared" si="23"/>
        <v>0.46855345911949686</v>
      </c>
      <c r="AO27" s="1"/>
      <c r="AP27" s="1">
        <f t="shared" si="24"/>
        <v>0.1206349206349206</v>
      </c>
    </row>
    <row r="29" spans="2:42" ht="12.75">
      <c r="B29">
        <f>SUM(B3:B27)</f>
        <v>30950</v>
      </c>
      <c r="C29">
        <f aca="true" t="shared" si="25" ref="C29:M29">SUM(C3:C27)</f>
        <v>5158</v>
      </c>
      <c r="D29">
        <f t="shared" si="25"/>
        <v>7875</v>
      </c>
      <c r="E29">
        <f t="shared" si="25"/>
        <v>4485</v>
      </c>
      <c r="F29">
        <f t="shared" si="25"/>
        <v>640</v>
      </c>
      <c r="G29">
        <f t="shared" si="25"/>
        <v>20035</v>
      </c>
      <c r="H29">
        <f t="shared" si="25"/>
        <v>35046</v>
      </c>
      <c r="I29">
        <f t="shared" si="25"/>
        <v>5158</v>
      </c>
      <c r="J29">
        <f t="shared" si="25"/>
        <v>7875</v>
      </c>
      <c r="K29">
        <f t="shared" si="25"/>
        <v>4485</v>
      </c>
      <c r="L29">
        <f t="shared" si="25"/>
        <v>872</v>
      </c>
      <c r="M29">
        <f t="shared" si="25"/>
        <v>15939</v>
      </c>
      <c r="O29">
        <f>SUM(O3:O27)</f>
        <v>68503</v>
      </c>
      <c r="P29">
        <f>SUM(P3:P27)</f>
        <v>55470</v>
      </c>
      <c r="Q29">
        <f>SUM(Q3:Q27)</f>
        <v>13033</v>
      </c>
      <c r="R29" s="1">
        <f>P29/O29</f>
        <v>0.8097455585886749</v>
      </c>
      <c r="S29" s="1">
        <f>Q29/O29</f>
        <v>0.19025444141132505</v>
      </c>
      <c r="T29">
        <f aca="true" t="shared" si="26" ref="T29:AA29">SUM(T3:T27)</f>
        <v>30950</v>
      </c>
      <c r="U29">
        <f t="shared" si="26"/>
        <v>35046</v>
      </c>
      <c r="V29">
        <f t="shared" si="26"/>
        <v>5158</v>
      </c>
      <c r="W29">
        <f t="shared" si="26"/>
        <v>50985</v>
      </c>
      <c r="X29">
        <f t="shared" si="26"/>
        <v>640</v>
      </c>
      <c r="Y29">
        <f t="shared" si="26"/>
        <v>872</v>
      </c>
      <c r="Z29">
        <f t="shared" si="26"/>
        <v>7875</v>
      </c>
      <c r="AA29">
        <f t="shared" si="26"/>
        <v>4485</v>
      </c>
      <c r="AI29" s="1">
        <f>W29/P29</f>
        <v>0.91914548404543</v>
      </c>
      <c r="AJ29" s="2">
        <f>MAX(0.001,Z29)/MAX(0.001,Q29)</f>
        <v>0.6042354024399601</v>
      </c>
      <c r="AK29" s="6">
        <f>NORMSINV(AI29)-NORMSINV(AJ29)</f>
        <v>1.1350215393268592</v>
      </c>
      <c r="AL29" s="5">
        <f>AVERAGE(AL3:AL27)</f>
        <v>0.5738548279457896</v>
      </c>
      <c r="AM29" s="5">
        <f>AVERAGE(AM3:AM27)</f>
        <v>0.6527553198052054</v>
      </c>
      <c r="AN29" s="7">
        <f>AVERAGE(AN3:AN27)</f>
        <v>0.5222523504561629</v>
      </c>
      <c r="AP29" s="5">
        <f>AVERAGE(AP3:AP27)</f>
        <v>0.07890049185941563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B3" sqref="B3:M27"/>
    </sheetView>
  </sheetViews>
  <sheetFormatPr defaultColWidth="9.00390625" defaultRowHeight="12.75"/>
  <cols>
    <col min="2" max="16384" width="8.75390625" style="0" customWidth="1"/>
  </cols>
  <sheetData>
    <row r="1" ht="12.75">
      <c r="A1" t="s">
        <v>41</v>
      </c>
    </row>
    <row r="2" spans="1:42" ht="12.75">
      <c r="A2" t="s">
        <v>12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O2" t="s">
        <v>13</v>
      </c>
      <c r="P2" t="s">
        <v>14</v>
      </c>
      <c r="Q2" t="s">
        <v>15</v>
      </c>
      <c r="R2" t="s">
        <v>35</v>
      </c>
      <c r="S2" t="s">
        <v>36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</v>
      </c>
      <c r="AA2" t="s">
        <v>3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P2" t="s">
        <v>34</v>
      </c>
    </row>
    <row r="3" spans="1:43" ht="12.75">
      <c r="A3">
        <v>1</v>
      </c>
      <c r="B3">
        <v>1435</v>
      </c>
      <c r="C3">
        <v>237</v>
      </c>
      <c r="D3">
        <v>355</v>
      </c>
      <c r="E3">
        <v>80</v>
      </c>
      <c r="F3">
        <v>19</v>
      </c>
      <c r="G3">
        <v>189</v>
      </c>
      <c r="H3">
        <v>1440</v>
      </c>
      <c r="I3">
        <v>237</v>
      </c>
      <c r="J3">
        <v>355</v>
      </c>
      <c r="K3">
        <v>80</v>
      </c>
      <c r="L3">
        <v>19</v>
      </c>
      <c r="M3">
        <v>184</v>
      </c>
      <c r="O3">
        <f>B3+G3+C3+D3+E3</f>
        <v>2296</v>
      </c>
      <c r="P3">
        <f>B3+G3+E3</f>
        <v>1704</v>
      </c>
      <c r="Q3">
        <f>C3+D3</f>
        <v>592</v>
      </c>
      <c r="R3" s="1">
        <f>P3/O3</f>
        <v>0.7421602787456446</v>
      </c>
      <c r="S3" s="1">
        <f>Q3/O3</f>
        <v>0.2578397212543554</v>
      </c>
      <c r="T3" s="3">
        <f>B3</f>
        <v>1435</v>
      </c>
      <c r="U3" s="3">
        <f>H3</f>
        <v>1440</v>
      </c>
      <c r="V3" s="3">
        <f>C3</f>
        <v>237</v>
      </c>
      <c r="W3" s="3">
        <f>B3+G3</f>
        <v>1624</v>
      </c>
      <c r="X3" s="3">
        <f>F3</f>
        <v>19</v>
      </c>
      <c r="Y3" s="3">
        <f>L3</f>
        <v>19</v>
      </c>
      <c r="Z3" s="3">
        <f>D3</f>
        <v>355</v>
      </c>
      <c r="AA3" s="3">
        <f>E3</f>
        <v>80</v>
      </c>
      <c r="AB3" s="1">
        <f>(T3+V3)/(W3+V3+Z3)</f>
        <v>0.7545126353790613</v>
      </c>
      <c r="AC3" s="1">
        <f>(T3+V3)/(W3+V3+AA3)</f>
        <v>0.8614116434827409</v>
      </c>
      <c r="AD3" s="1">
        <f>2*AB3*AC3/(AB3+AC3)</f>
        <v>0.80442626894395</v>
      </c>
      <c r="AE3" s="1">
        <f>(U3+V3)/(W3+V3+Z3)</f>
        <v>0.756768953068592</v>
      </c>
      <c r="AF3" s="1">
        <f>(U3+V3)/(W3+V3+AA3)</f>
        <v>0.8639876352395672</v>
      </c>
      <c r="AG3" s="1">
        <f>2*AE3*AF3/(AE3+AF3)</f>
        <v>0.8068318498917489</v>
      </c>
      <c r="AI3" s="1">
        <f>W3/P3</f>
        <v>0.9530516431924883</v>
      </c>
      <c r="AJ3" s="2">
        <f>MAX(0.001,Z3)/MAX(0.001,Q3)</f>
        <v>0.5996621621621622</v>
      </c>
      <c r="AK3" s="6">
        <f>NORMSINV(AI3)-NORMSINV(AJ3)</f>
        <v>1.4227181182941118</v>
      </c>
      <c r="AL3" s="1">
        <f>(T3+X3)/P3</f>
        <v>0.8532863849765259</v>
      </c>
      <c r="AM3" s="1">
        <f>(U3+Y3)/P3</f>
        <v>0.8562206572769953</v>
      </c>
      <c r="AN3" s="2">
        <f>(T3+V3)/O3</f>
        <v>0.7282229965156795</v>
      </c>
      <c r="AO3" s="1"/>
      <c r="AP3" s="1">
        <f>AM3-AL3</f>
        <v>0.002934272300469387</v>
      </c>
      <c r="AQ3" s="1"/>
    </row>
    <row r="4" spans="1:42" ht="12.75">
      <c r="A4">
        <v>2</v>
      </c>
      <c r="B4">
        <v>1472</v>
      </c>
      <c r="C4">
        <v>70</v>
      </c>
      <c r="D4">
        <v>160</v>
      </c>
      <c r="E4">
        <v>70</v>
      </c>
      <c r="F4">
        <v>3</v>
      </c>
      <c r="G4">
        <v>243</v>
      </c>
      <c r="H4">
        <v>1535</v>
      </c>
      <c r="I4">
        <v>70</v>
      </c>
      <c r="J4">
        <v>160</v>
      </c>
      <c r="K4">
        <v>70</v>
      </c>
      <c r="L4">
        <v>6</v>
      </c>
      <c r="M4">
        <v>180</v>
      </c>
      <c r="O4">
        <f aca="true" t="shared" si="0" ref="O4:O27">B4+G4+C4+D4+E4</f>
        <v>2015</v>
      </c>
      <c r="P4">
        <f aca="true" t="shared" si="1" ref="P4:P27">B4+G4+E4</f>
        <v>1785</v>
      </c>
      <c r="Q4">
        <f aca="true" t="shared" si="2" ref="Q4:Q27">C4+D4</f>
        <v>230</v>
      </c>
      <c r="R4" s="1">
        <f aca="true" t="shared" si="3" ref="R4:R27">P4/O4</f>
        <v>0.8858560794044665</v>
      </c>
      <c r="S4" s="1">
        <f aca="true" t="shared" si="4" ref="S4:S27">Q4/O4</f>
        <v>0.1141439205955335</v>
      </c>
      <c r="T4" s="3">
        <f aca="true" t="shared" si="5" ref="T4:T27">B4</f>
        <v>1472</v>
      </c>
      <c r="U4" s="3">
        <f aca="true" t="shared" si="6" ref="U4:U27">H4</f>
        <v>1535</v>
      </c>
      <c r="V4" s="3">
        <f aca="true" t="shared" si="7" ref="V4:V27">C4</f>
        <v>70</v>
      </c>
      <c r="W4" s="3">
        <f aca="true" t="shared" si="8" ref="W4:W27">B4+G4</f>
        <v>1715</v>
      </c>
      <c r="X4" s="3">
        <f aca="true" t="shared" si="9" ref="X4:X27">F4</f>
        <v>3</v>
      </c>
      <c r="Y4" s="3">
        <f aca="true" t="shared" si="10" ref="Y4:Y27">L4</f>
        <v>6</v>
      </c>
      <c r="Z4" s="3">
        <f aca="true" t="shared" si="11" ref="Z4:AA27">D4</f>
        <v>160</v>
      </c>
      <c r="AA4" s="3">
        <f t="shared" si="11"/>
        <v>70</v>
      </c>
      <c r="AB4" s="1">
        <f aca="true" t="shared" si="12" ref="AB4:AB27">(T4+V4)/(W4+V4+Z4)</f>
        <v>0.7928020565552699</v>
      </c>
      <c r="AC4" s="1">
        <f aca="true" t="shared" si="13" ref="AC4:AC27">(T4+V4)/(W4+V4+AA4)</f>
        <v>0.831266846361186</v>
      </c>
      <c r="AD4" s="1">
        <f aca="true" t="shared" si="14" ref="AD4:AD27">2*AB4*AC4/(AB4+AC4)</f>
        <v>0.8115789473684211</v>
      </c>
      <c r="AE4" s="1">
        <f aca="true" t="shared" si="15" ref="AE4:AE27">(U4+V4)/(W4+V4+Z4)</f>
        <v>0.8251928020565553</v>
      </c>
      <c r="AF4" s="1">
        <f aca="true" t="shared" si="16" ref="AF4:AF27">(U4+V4)/(W4+V4+AA4)</f>
        <v>0.8652291105121294</v>
      </c>
      <c r="AG4" s="1">
        <f aca="true" t="shared" si="17" ref="AG4:AG27">2*AE4*AF4/(AE4+AF4)</f>
        <v>0.844736842105263</v>
      </c>
      <c r="AI4" s="1">
        <f aca="true" t="shared" si="18" ref="AI4:AI27">W4/P4</f>
        <v>0.9607843137254902</v>
      </c>
      <c r="AJ4" s="2">
        <f aca="true" t="shared" si="19" ref="AJ4:AJ27">MAX(0.001,Z4)/MAX(0.001,Q4)</f>
        <v>0.6956521739130435</v>
      </c>
      <c r="AK4" s="6">
        <f aca="true" t="shared" si="20" ref="AK4:AK27">NORMSINV(AI4)-NORMSINV(AJ4)</f>
        <v>1.2479243131473863</v>
      </c>
      <c r="AL4" s="1">
        <f aca="true" t="shared" si="21" ref="AL4:AL27">(T4+X4)/P4</f>
        <v>0.8263305322128851</v>
      </c>
      <c r="AM4" s="1">
        <f aca="true" t="shared" si="22" ref="AM4:AM27">(U4+Y4)/P4</f>
        <v>0.8633053221288516</v>
      </c>
      <c r="AN4" s="2">
        <f aca="true" t="shared" si="23" ref="AN4:AN27">(T4+V4)/O4</f>
        <v>0.7652605459057072</v>
      </c>
      <c r="AO4" s="1"/>
      <c r="AP4" s="1">
        <f aca="true" t="shared" si="24" ref="AP4:AP27">AM4-AL4</f>
        <v>0.03697478991596648</v>
      </c>
    </row>
    <row r="5" spans="1:42" ht="12.75">
      <c r="A5">
        <v>3</v>
      </c>
      <c r="B5">
        <v>1597</v>
      </c>
      <c r="C5">
        <v>291</v>
      </c>
      <c r="D5">
        <v>420</v>
      </c>
      <c r="E5">
        <v>64</v>
      </c>
      <c r="F5">
        <v>11</v>
      </c>
      <c r="G5">
        <v>213</v>
      </c>
      <c r="H5">
        <v>1597</v>
      </c>
      <c r="I5">
        <v>291</v>
      </c>
      <c r="J5">
        <v>420</v>
      </c>
      <c r="K5">
        <v>64</v>
      </c>
      <c r="L5">
        <v>11</v>
      </c>
      <c r="M5">
        <v>213</v>
      </c>
      <c r="O5">
        <f t="shared" si="0"/>
        <v>2585</v>
      </c>
      <c r="P5">
        <f t="shared" si="1"/>
        <v>1874</v>
      </c>
      <c r="Q5">
        <f t="shared" si="2"/>
        <v>711</v>
      </c>
      <c r="R5" s="1">
        <f t="shared" si="3"/>
        <v>0.7249516441005802</v>
      </c>
      <c r="S5" s="1">
        <f t="shared" si="4"/>
        <v>0.2750483558994197</v>
      </c>
      <c r="T5" s="3">
        <f t="shared" si="5"/>
        <v>1597</v>
      </c>
      <c r="U5" s="3">
        <f t="shared" si="6"/>
        <v>1597</v>
      </c>
      <c r="V5" s="3">
        <f t="shared" si="7"/>
        <v>291</v>
      </c>
      <c r="W5" s="3">
        <f t="shared" si="8"/>
        <v>1810</v>
      </c>
      <c r="X5" s="3">
        <f t="shared" si="9"/>
        <v>11</v>
      </c>
      <c r="Y5" s="3">
        <f t="shared" si="10"/>
        <v>11</v>
      </c>
      <c r="Z5" s="3">
        <f t="shared" si="11"/>
        <v>420</v>
      </c>
      <c r="AA5" s="3">
        <f t="shared" si="11"/>
        <v>64</v>
      </c>
      <c r="AB5" s="1">
        <f t="shared" si="12"/>
        <v>0.7489091630305434</v>
      </c>
      <c r="AC5" s="1">
        <f t="shared" si="13"/>
        <v>0.8720554272517321</v>
      </c>
      <c r="AD5" s="1">
        <f t="shared" si="14"/>
        <v>0.8058045241143833</v>
      </c>
      <c r="AE5" s="1">
        <f t="shared" si="15"/>
        <v>0.7489091630305434</v>
      </c>
      <c r="AF5" s="1">
        <f t="shared" si="16"/>
        <v>0.8720554272517321</v>
      </c>
      <c r="AG5" s="1">
        <f t="shared" si="17"/>
        <v>0.8058045241143833</v>
      </c>
      <c r="AI5" s="1">
        <f t="shared" si="18"/>
        <v>0.9658484525080042</v>
      </c>
      <c r="AJ5" s="2">
        <f t="shared" si="19"/>
        <v>0.5907172995780591</v>
      </c>
      <c r="AK5" s="6">
        <f t="shared" si="20"/>
        <v>1.5936105628998694</v>
      </c>
      <c r="AL5" s="1">
        <f t="shared" si="21"/>
        <v>0.8580576307363927</v>
      </c>
      <c r="AM5" s="1">
        <f t="shared" si="22"/>
        <v>0.8580576307363927</v>
      </c>
      <c r="AN5" s="2">
        <f t="shared" si="23"/>
        <v>0.73036750483559</v>
      </c>
      <c r="AO5" s="1"/>
      <c r="AP5" s="1">
        <f t="shared" si="24"/>
        <v>0</v>
      </c>
    </row>
    <row r="6" spans="1:42" ht="12.75">
      <c r="A6">
        <v>4</v>
      </c>
      <c r="B6">
        <v>838</v>
      </c>
      <c r="C6">
        <v>283</v>
      </c>
      <c r="D6">
        <v>658</v>
      </c>
      <c r="E6">
        <v>115</v>
      </c>
      <c r="F6">
        <v>6</v>
      </c>
      <c r="G6">
        <v>502</v>
      </c>
      <c r="H6">
        <v>926</v>
      </c>
      <c r="I6">
        <v>283</v>
      </c>
      <c r="J6">
        <v>658</v>
      </c>
      <c r="K6">
        <v>115</v>
      </c>
      <c r="L6">
        <v>25</v>
      </c>
      <c r="M6">
        <v>414</v>
      </c>
      <c r="O6">
        <f t="shared" si="0"/>
        <v>2396</v>
      </c>
      <c r="P6">
        <f t="shared" si="1"/>
        <v>1455</v>
      </c>
      <c r="Q6">
        <f t="shared" si="2"/>
        <v>941</v>
      </c>
      <c r="R6" s="1">
        <f t="shared" si="3"/>
        <v>0.6072621035058431</v>
      </c>
      <c r="S6" s="1">
        <f t="shared" si="4"/>
        <v>0.3927378964941569</v>
      </c>
      <c r="T6" s="3">
        <f t="shared" si="5"/>
        <v>838</v>
      </c>
      <c r="U6" s="3">
        <f t="shared" si="6"/>
        <v>926</v>
      </c>
      <c r="V6" s="3">
        <f t="shared" si="7"/>
        <v>283</v>
      </c>
      <c r="W6" s="3">
        <f t="shared" si="8"/>
        <v>1340</v>
      </c>
      <c r="X6" s="3">
        <f t="shared" si="9"/>
        <v>6</v>
      </c>
      <c r="Y6" s="3">
        <f t="shared" si="10"/>
        <v>25</v>
      </c>
      <c r="Z6" s="3">
        <f t="shared" si="11"/>
        <v>658</v>
      </c>
      <c r="AA6" s="3">
        <f t="shared" si="11"/>
        <v>115</v>
      </c>
      <c r="AB6" s="1">
        <f t="shared" si="12"/>
        <v>0.49145111793073215</v>
      </c>
      <c r="AC6" s="1">
        <f t="shared" si="13"/>
        <v>0.6449942462600691</v>
      </c>
      <c r="AD6" s="1">
        <f t="shared" si="14"/>
        <v>0.5578502114953968</v>
      </c>
      <c r="AE6" s="1">
        <f t="shared" si="15"/>
        <v>0.5300306882946076</v>
      </c>
      <c r="AF6" s="1">
        <f t="shared" si="16"/>
        <v>0.6956271576524741</v>
      </c>
      <c r="AG6" s="1">
        <f t="shared" si="17"/>
        <v>0.6016421995521274</v>
      </c>
      <c r="AI6" s="1">
        <f t="shared" si="18"/>
        <v>0.9209621993127147</v>
      </c>
      <c r="AJ6" s="2">
        <f t="shared" si="19"/>
        <v>0.6992561105207227</v>
      </c>
      <c r="AK6" s="6">
        <f t="shared" si="20"/>
        <v>0.8893116080913452</v>
      </c>
      <c r="AL6" s="1">
        <f t="shared" si="21"/>
        <v>0.5800687285223368</v>
      </c>
      <c r="AM6" s="1">
        <f t="shared" si="22"/>
        <v>0.6536082474226804</v>
      </c>
      <c r="AN6" s="2">
        <f t="shared" si="23"/>
        <v>0.46786310517529217</v>
      </c>
      <c r="AO6" s="1"/>
      <c r="AP6" s="1">
        <f t="shared" si="24"/>
        <v>0.0735395189003436</v>
      </c>
    </row>
    <row r="7" spans="1:42" ht="12.75">
      <c r="A7">
        <v>5</v>
      </c>
      <c r="B7">
        <v>2065</v>
      </c>
      <c r="C7">
        <v>0</v>
      </c>
      <c r="D7">
        <v>0</v>
      </c>
      <c r="E7">
        <v>812</v>
      </c>
      <c r="F7">
        <v>109</v>
      </c>
      <c r="G7">
        <v>5643</v>
      </c>
      <c r="H7">
        <v>2929</v>
      </c>
      <c r="I7">
        <v>0</v>
      </c>
      <c r="J7">
        <v>0</v>
      </c>
      <c r="K7">
        <v>812</v>
      </c>
      <c r="L7">
        <v>224</v>
      </c>
      <c r="M7">
        <v>4779</v>
      </c>
      <c r="O7">
        <f t="shared" si="0"/>
        <v>8520</v>
      </c>
      <c r="P7">
        <f t="shared" si="1"/>
        <v>8520</v>
      </c>
      <c r="Q7">
        <f t="shared" si="2"/>
        <v>0</v>
      </c>
      <c r="R7" s="1">
        <f t="shared" si="3"/>
        <v>1</v>
      </c>
      <c r="S7" s="1">
        <f t="shared" si="4"/>
        <v>0</v>
      </c>
      <c r="T7" s="3">
        <f t="shared" si="5"/>
        <v>2065</v>
      </c>
      <c r="U7" s="3">
        <f t="shared" si="6"/>
        <v>2929</v>
      </c>
      <c r="V7" s="3">
        <f t="shared" si="7"/>
        <v>0</v>
      </c>
      <c r="W7" s="3">
        <f t="shared" si="8"/>
        <v>7708</v>
      </c>
      <c r="X7" s="3">
        <f t="shared" si="9"/>
        <v>109</v>
      </c>
      <c r="Y7" s="3">
        <f t="shared" si="10"/>
        <v>224</v>
      </c>
      <c r="Z7" s="3">
        <f t="shared" si="11"/>
        <v>0</v>
      </c>
      <c r="AA7" s="3">
        <f t="shared" si="11"/>
        <v>812</v>
      </c>
      <c r="AB7" s="1">
        <f t="shared" si="12"/>
        <v>0.2679034769071095</v>
      </c>
      <c r="AC7" s="1">
        <f t="shared" si="13"/>
        <v>0.24237089201877934</v>
      </c>
      <c r="AD7" s="1">
        <f t="shared" si="14"/>
        <v>0.25449839783090955</v>
      </c>
      <c r="AE7" s="1">
        <f t="shared" si="15"/>
        <v>0.3799948105864037</v>
      </c>
      <c r="AF7" s="1">
        <f t="shared" si="16"/>
        <v>0.3437793427230047</v>
      </c>
      <c r="AG7" s="1">
        <f t="shared" si="17"/>
        <v>0.3609810204584668</v>
      </c>
      <c r="AI7" s="1">
        <f t="shared" si="18"/>
        <v>0.9046948356807512</v>
      </c>
      <c r="AJ7" s="2">
        <f>MAX(0.001,Z7)/MAX(0.001,Q7)</f>
        <v>1</v>
      </c>
      <c r="AK7" s="6" t="e">
        <f t="shared" si="20"/>
        <v>#NUM!</v>
      </c>
      <c r="AL7" s="1">
        <f t="shared" si="21"/>
        <v>0.25516431924882627</v>
      </c>
      <c r="AM7" s="1">
        <f t="shared" si="22"/>
        <v>0.3700704225352113</v>
      </c>
      <c r="AN7" s="2">
        <f t="shared" si="23"/>
        <v>0.24237089201877934</v>
      </c>
      <c r="AO7" s="1"/>
      <c r="AP7" s="1">
        <f t="shared" si="24"/>
        <v>0.11490610328638501</v>
      </c>
    </row>
    <row r="8" spans="1:42" ht="12.75">
      <c r="A8">
        <v>6</v>
      </c>
      <c r="B8">
        <v>959</v>
      </c>
      <c r="C8">
        <v>316</v>
      </c>
      <c r="D8">
        <v>290</v>
      </c>
      <c r="E8">
        <v>45</v>
      </c>
      <c r="F8">
        <v>10</v>
      </c>
      <c r="G8">
        <v>144</v>
      </c>
      <c r="H8">
        <v>959</v>
      </c>
      <c r="I8">
        <v>316</v>
      </c>
      <c r="J8">
        <v>290</v>
      </c>
      <c r="K8">
        <v>45</v>
      </c>
      <c r="L8">
        <v>10</v>
      </c>
      <c r="M8">
        <v>144</v>
      </c>
      <c r="O8">
        <f t="shared" si="0"/>
        <v>1754</v>
      </c>
      <c r="P8">
        <f t="shared" si="1"/>
        <v>1148</v>
      </c>
      <c r="Q8">
        <f t="shared" si="2"/>
        <v>606</v>
      </c>
      <c r="R8" s="1">
        <f t="shared" si="3"/>
        <v>0.6545039908779932</v>
      </c>
      <c r="S8" s="1">
        <f t="shared" si="4"/>
        <v>0.34549600912200684</v>
      </c>
      <c r="T8" s="3">
        <f t="shared" si="5"/>
        <v>959</v>
      </c>
      <c r="U8" s="3">
        <f t="shared" si="6"/>
        <v>959</v>
      </c>
      <c r="V8" s="3">
        <f t="shared" si="7"/>
        <v>316</v>
      </c>
      <c r="W8" s="3">
        <f t="shared" si="8"/>
        <v>1103</v>
      </c>
      <c r="X8" s="3">
        <f t="shared" si="9"/>
        <v>10</v>
      </c>
      <c r="Y8" s="3">
        <f t="shared" si="10"/>
        <v>10</v>
      </c>
      <c r="Z8" s="3">
        <f t="shared" si="11"/>
        <v>290</v>
      </c>
      <c r="AA8" s="3">
        <f t="shared" si="11"/>
        <v>45</v>
      </c>
      <c r="AB8" s="1">
        <f t="shared" si="12"/>
        <v>0.746050321825629</v>
      </c>
      <c r="AC8" s="1">
        <f t="shared" si="13"/>
        <v>0.8709016393442623</v>
      </c>
      <c r="AD8" s="1">
        <f t="shared" si="14"/>
        <v>0.8036558462023322</v>
      </c>
      <c r="AE8" s="1">
        <f t="shared" si="15"/>
        <v>0.746050321825629</v>
      </c>
      <c r="AF8" s="1">
        <f t="shared" si="16"/>
        <v>0.8709016393442623</v>
      </c>
      <c r="AG8" s="1">
        <f t="shared" si="17"/>
        <v>0.8036558462023322</v>
      </c>
      <c r="AI8" s="1">
        <f t="shared" si="18"/>
        <v>0.960801393728223</v>
      </c>
      <c r="AJ8" s="2">
        <f t="shared" si="19"/>
        <v>0.47854785478547857</v>
      </c>
      <c r="AK8" s="6">
        <f t="shared" si="20"/>
        <v>1.8138602695453323</v>
      </c>
      <c r="AL8" s="1">
        <f t="shared" si="21"/>
        <v>0.8440766550522648</v>
      </c>
      <c r="AM8" s="1">
        <f t="shared" si="22"/>
        <v>0.8440766550522648</v>
      </c>
      <c r="AN8" s="2">
        <f t="shared" si="23"/>
        <v>0.7269099201824402</v>
      </c>
      <c r="AO8" s="1"/>
      <c r="AP8" s="1">
        <f t="shared" si="24"/>
        <v>0</v>
      </c>
    </row>
    <row r="9" spans="1:42" ht="12.75">
      <c r="A9">
        <v>7</v>
      </c>
      <c r="B9">
        <v>1724</v>
      </c>
      <c r="C9">
        <v>227</v>
      </c>
      <c r="D9">
        <v>266</v>
      </c>
      <c r="E9">
        <v>175</v>
      </c>
      <c r="F9">
        <v>61</v>
      </c>
      <c r="G9">
        <v>173</v>
      </c>
      <c r="H9">
        <v>1724</v>
      </c>
      <c r="I9">
        <v>227</v>
      </c>
      <c r="J9">
        <v>266</v>
      </c>
      <c r="K9">
        <v>175</v>
      </c>
      <c r="L9">
        <v>61</v>
      </c>
      <c r="M9">
        <v>173</v>
      </c>
      <c r="O9">
        <f t="shared" si="0"/>
        <v>2565</v>
      </c>
      <c r="P9">
        <f t="shared" si="1"/>
        <v>2072</v>
      </c>
      <c r="Q9">
        <f t="shared" si="2"/>
        <v>493</v>
      </c>
      <c r="R9" s="1">
        <f t="shared" si="3"/>
        <v>0.8077972709551657</v>
      </c>
      <c r="S9" s="1">
        <f t="shared" si="4"/>
        <v>0.19220272904483432</v>
      </c>
      <c r="T9" s="3">
        <f t="shared" si="5"/>
        <v>1724</v>
      </c>
      <c r="U9" s="3">
        <f t="shared" si="6"/>
        <v>1724</v>
      </c>
      <c r="V9" s="3">
        <f t="shared" si="7"/>
        <v>227</v>
      </c>
      <c r="W9" s="3">
        <f t="shared" si="8"/>
        <v>1897</v>
      </c>
      <c r="X9" s="3">
        <f t="shared" si="9"/>
        <v>61</v>
      </c>
      <c r="Y9" s="3">
        <f t="shared" si="10"/>
        <v>61</v>
      </c>
      <c r="Z9" s="3">
        <f t="shared" si="11"/>
        <v>266</v>
      </c>
      <c r="AA9" s="3">
        <f t="shared" si="11"/>
        <v>175</v>
      </c>
      <c r="AB9" s="1">
        <f t="shared" si="12"/>
        <v>0.8163179916317992</v>
      </c>
      <c r="AC9" s="1">
        <f t="shared" si="13"/>
        <v>0.8486298390604611</v>
      </c>
      <c r="AD9" s="1">
        <f t="shared" si="14"/>
        <v>0.8321603753465557</v>
      </c>
      <c r="AE9" s="1">
        <f t="shared" si="15"/>
        <v>0.8163179916317992</v>
      </c>
      <c r="AF9" s="1">
        <f t="shared" si="16"/>
        <v>0.8486298390604611</v>
      </c>
      <c r="AG9" s="1">
        <f t="shared" si="17"/>
        <v>0.8321603753465557</v>
      </c>
      <c r="AI9" s="1">
        <f t="shared" si="18"/>
        <v>0.9155405405405406</v>
      </c>
      <c r="AJ9" s="2">
        <f t="shared" si="19"/>
        <v>0.539553752535497</v>
      </c>
      <c r="AK9" s="6">
        <f t="shared" si="20"/>
        <v>1.2763767969230788</v>
      </c>
      <c r="AL9" s="1">
        <f t="shared" si="21"/>
        <v>0.8614864864864865</v>
      </c>
      <c r="AM9" s="1">
        <f t="shared" si="22"/>
        <v>0.8614864864864865</v>
      </c>
      <c r="AN9" s="2">
        <f t="shared" si="23"/>
        <v>0.7606237816764132</v>
      </c>
      <c r="AO9" s="1"/>
      <c r="AP9" s="1">
        <f t="shared" si="24"/>
        <v>0</v>
      </c>
    </row>
    <row r="10" spans="1:42" ht="12.75">
      <c r="A10">
        <v>8</v>
      </c>
      <c r="B10">
        <v>1359</v>
      </c>
      <c r="C10">
        <v>543</v>
      </c>
      <c r="D10">
        <v>370</v>
      </c>
      <c r="E10">
        <v>210</v>
      </c>
      <c r="F10">
        <v>17</v>
      </c>
      <c r="G10">
        <v>842</v>
      </c>
      <c r="H10">
        <v>1875</v>
      </c>
      <c r="I10">
        <v>543</v>
      </c>
      <c r="J10">
        <v>370</v>
      </c>
      <c r="K10">
        <v>210</v>
      </c>
      <c r="L10">
        <v>17</v>
      </c>
      <c r="M10">
        <v>326</v>
      </c>
      <c r="O10">
        <f t="shared" si="0"/>
        <v>3324</v>
      </c>
      <c r="P10">
        <f t="shared" si="1"/>
        <v>2411</v>
      </c>
      <c r="Q10">
        <f t="shared" si="2"/>
        <v>913</v>
      </c>
      <c r="R10" s="1">
        <f t="shared" si="3"/>
        <v>0.7253309265944645</v>
      </c>
      <c r="S10" s="1">
        <f t="shared" si="4"/>
        <v>0.2746690734055355</v>
      </c>
      <c r="T10" s="3">
        <f t="shared" si="5"/>
        <v>1359</v>
      </c>
      <c r="U10" s="3">
        <f t="shared" si="6"/>
        <v>1875</v>
      </c>
      <c r="V10" s="3">
        <f t="shared" si="7"/>
        <v>543</v>
      </c>
      <c r="W10" s="3">
        <f t="shared" si="8"/>
        <v>2201</v>
      </c>
      <c r="X10" s="3">
        <f t="shared" si="9"/>
        <v>17</v>
      </c>
      <c r="Y10" s="3">
        <f t="shared" si="10"/>
        <v>17</v>
      </c>
      <c r="Z10" s="3">
        <f t="shared" si="11"/>
        <v>370</v>
      </c>
      <c r="AA10" s="3">
        <f t="shared" si="11"/>
        <v>210</v>
      </c>
      <c r="AB10" s="1">
        <f t="shared" si="12"/>
        <v>0.6107899807321773</v>
      </c>
      <c r="AC10" s="1">
        <f t="shared" si="13"/>
        <v>0.6438727149627623</v>
      </c>
      <c r="AD10" s="1">
        <f t="shared" si="14"/>
        <v>0.6268951878707976</v>
      </c>
      <c r="AE10" s="1">
        <f t="shared" si="15"/>
        <v>0.7764932562620424</v>
      </c>
      <c r="AF10" s="1">
        <f t="shared" si="16"/>
        <v>0.8185511171293162</v>
      </c>
      <c r="AG10" s="1">
        <f t="shared" si="17"/>
        <v>0.7969676994067237</v>
      </c>
      <c r="AI10" s="1">
        <f t="shared" si="18"/>
        <v>0.9128992119452509</v>
      </c>
      <c r="AJ10" s="2">
        <f t="shared" si="19"/>
        <v>0.40525739320920046</v>
      </c>
      <c r="AK10" s="6">
        <f t="shared" si="20"/>
        <v>1.598588962699041</v>
      </c>
      <c r="AL10" s="1">
        <f t="shared" si="21"/>
        <v>0.5707175445873082</v>
      </c>
      <c r="AM10" s="1">
        <f t="shared" si="22"/>
        <v>0.7847366238075487</v>
      </c>
      <c r="AN10" s="2">
        <f t="shared" si="23"/>
        <v>0.572202166064982</v>
      </c>
      <c r="AO10" s="1"/>
      <c r="AP10" s="1">
        <f t="shared" si="24"/>
        <v>0.21401907922024055</v>
      </c>
    </row>
    <row r="11" spans="1:42" ht="12.75">
      <c r="A11">
        <v>9</v>
      </c>
      <c r="B11">
        <v>1919</v>
      </c>
      <c r="C11">
        <v>0</v>
      </c>
      <c r="D11">
        <v>0</v>
      </c>
      <c r="E11">
        <v>399</v>
      </c>
      <c r="F11">
        <v>33</v>
      </c>
      <c r="G11">
        <v>802</v>
      </c>
      <c r="H11">
        <v>1950</v>
      </c>
      <c r="I11">
        <v>0</v>
      </c>
      <c r="J11">
        <v>0</v>
      </c>
      <c r="K11">
        <v>399</v>
      </c>
      <c r="L11">
        <v>34</v>
      </c>
      <c r="M11">
        <v>771</v>
      </c>
      <c r="O11">
        <f>B11+G11+C11+D11+E11+FIXES!E11</f>
        <v>3120</v>
      </c>
      <c r="P11">
        <f>B11+G11+E11+FIXES!E11</f>
        <v>3120</v>
      </c>
      <c r="Q11">
        <f t="shared" si="2"/>
        <v>0</v>
      </c>
      <c r="R11" s="1">
        <f t="shared" si="3"/>
        <v>1</v>
      </c>
      <c r="S11" s="1">
        <f t="shared" si="4"/>
        <v>0</v>
      </c>
      <c r="T11" s="3">
        <f t="shared" si="5"/>
        <v>1919</v>
      </c>
      <c r="U11" s="3">
        <f t="shared" si="6"/>
        <v>1950</v>
      </c>
      <c r="V11" s="3">
        <f t="shared" si="7"/>
        <v>0</v>
      </c>
      <c r="W11" s="3">
        <f t="shared" si="8"/>
        <v>2721</v>
      </c>
      <c r="X11" s="3">
        <f t="shared" si="9"/>
        <v>33</v>
      </c>
      <c r="Y11" s="3">
        <f t="shared" si="10"/>
        <v>34</v>
      </c>
      <c r="Z11" s="3">
        <f t="shared" si="11"/>
        <v>0</v>
      </c>
      <c r="AA11" s="3">
        <f>E11+FIXES!E11</f>
        <v>399</v>
      </c>
      <c r="AB11" s="1">
        <f t="shared" si="12"/>
        <v>0.7052554208011761</v>
      </c>
      <c r="AC11" s="1">
        <f t="shared" si="13"/>
        <v>0.6150641025641026</v>
      </c>
      <c r="AD11" s="1">
        <f t="shared" si="14"/>
        <v>0.6570792672487589</v>
      </c>
      <c r="AE11" s="1">
        <f t="shared" si="15"/>
        <v>0.7166482910694597</v>
      </c>
      <c r="AF11" s="1">
        <f t="shared" si="16"/>
        <v>0.625</v>
      </c>
      <c r="AG11" s="1">
        <f t="shared" si="17"/>
        <v>0.667693888032871</v>
      </c>
      <c r="AI11" s="1">
        <f t="shared" si="18"/>
        <v>0.8721153846153846</v>
      </c>
      <c r="AJ11" s="2">
        <f t="shared" si="19"/>
        <v>1</v>
      </c>
      <c r="AK11" s="6" t="e">
        <f t="shared" si="20"/>
        <v>#NUM!</v>
      </c>
      <c r="AL11" s="1">
        <f t="shared" si="21"/>
        <v>0.6256410256410256</v>
      </c>
      <c r="AM11" s="1">
        <f t="shared" si="22"/>
        <v>0.6358974358974359</v>
      </c>
      <c r="AN11" s="2">
        <f t="shared" si="23"/>
        <v>0.6150641025641026</v>
      </c>
      <c r="AO11" s="1"/>
      <c r="AP11" s="1">
        <f t="shared" si="24"/>
        <v>0.01025641025641022</v>
      </c>
    </row>
    <row r="12" spans="1:42" ht="12.75">
      <c r="A12">
        <v>10</v>
      </c>
      <c r="B12">
        <v>785</v>
      </c>
      <c r="C12">
        <v>305</v>
      </c>
      <c r="D12">
        <v>274</v>
      </c>
      <c r="E12">
        <v>47</v>
      </c>
      <c r="F12">
        <v>14</v>
      </c>
      <c r="G12">
        <v>199</v>
      </c>
      <c r="H12">
        <v>788</v>
      </c>
      <c r="I12">
        <v>305</v>
      </c>
      <c r="J12">
        <v>274</v>
      </c>
      <c r="K12">
        <v>47</v>
      </c>
      <c r="L12">
        <v>14</v>
      </c>
      <c r="M12">
        <v>196</v>
      </c>
      <c r="O12">
        <f t="shared" si="0"/>
        <v>1610</v>
      </c>
      <c r="P12">
        <f t="shared" si="1"/>
        <v>1031</v>
      </c>
      <c r="Q12">
        <f t="shared" si="2"/>
        <v>579</v>
      </c>
      <c r="R12" s="1">
        <f t="shared" si="3"/>
        <v>0.6403726708074534</v>
      </c>
      <c r="S12" s="1">
        <f t="shared" si="4"/>
        <v>0.3596273291925466</v>
      </c>
      <c r="T12" s="3">
        <f t="shared" si="5"/>
        <v>785</v>
      </c>
      <c r="U12" s="3">
        <f t="shared" si="6"/>
        <v>788</v>
      </c>
      <c r="V12" s="3">
        <f t="shared" si="7"/>
        <v>305</v>
      </c>
      <c r="W12" s="3">
        <f t="shared" si="8"/>
        <v>984</v>
      </c>
      <c r="X12" s="3">
        <f t="shared" si="9"/>
        <v>14</v>
      </c>
      <c r="Y12" s="3">
        <f t="shared" si="10"/>
        <v>14</v>
      </c>
      <c r="Z12" s="3">
        <f t="shared" si="11"/>
        <v>274</v>
      </c>
      <c r="AA12" s="3">
        <f t="shared" si="11"/>
        <v>47</v>
      </c>
      <c r="AB12" s="1">
        <f t="shared" si="12"/>
        <v>0.6973768394113884</v>
      </c>
      <c r="AC12" s="1">
        <f t="shared" si="13"/>
        <v>0.8158682634730539</v>
      </c>
      <c r="AD12" s="1">
        <f t="shared" si="14"/>
        <v>0.7519834425664021</v>
      </c>
      <c r="AE12" s="1">
        <f t="shared" si="15"/>
        <v>0.6992962252079334</v>
      </c>
      <c r="AF12" s="1">
        <f t="shared" si="16"/>
        <v>0.8181137724550899</v>
      </c>
      <c r="AG12" s="1">
        <f t="shared" si="17"/>
        <v>0.7540531217661263</v>
      </c>
      <c r="AI12" s="1">
        <f t="shared" si="18"/>
        <v>0.9544131910766246</v>
      </c>
      <c r="AJ12" s="2">
        <f t="shared" si="19"/>
        <v>0.47322970639032813</v>
      </c>
      <c r="AK12" s="6">
        <f t="shared" si="20"/>
        <v>1.7563922487460895</v>
      </c>
      <c r="AL12" s="1">
        <f t="shared" si="21"/>
        <v>0.7749757516973812</v>
      </c>
      <c r="AM12" s="1">
        <f t="shared" si="22"/>
        <v>0.7778855480116392</v>
      </c>
      <c r="AN12" s="2">
        <f t="shared" si="23"/>
        <v>0.6770186335403726</v>
      </c>
      <c r="AO12" s="1"/>
      <c r="AP12" s="1">
        <f t="shared" si="24"/>
        <v>0.0029097963142580285</v>
      </c>
    </row>
    <row r="13" spans="1:42" ht="12.75">
      <c r="A13">
        <v>11</v>
      </c>
      <c r="B13">
        <v>1642</v>
      </c>
      <c r="C13">
        <v>623</v>
      </c>
      <c r="D13">
        <v>58</v>
      </c>
      <c r="E13">
        <v>227</v>
      </c>
      <c r="F13">
        <v>56</v>
      </c>
      <c r="G13">
        <v>116</v>
      </c>
      <c r="H13">
        <v>1643</v>
      </c>
      <c r="I13">
        <v>623</v>
      </c>
      <c r="J13">
        <v>58</v>
      </c>
      <c r="K13">
        <v>227</v>
      </c>
      <c r="L13">
        <v>58</v>
      </c>
      <c r="M13">
        <v>115</v>
      </c>
      <c r="O13">
        <f t="shared" si="0"/>
        <v>2666</v>
      </c>
      <c r="P13">
        <f t="shared" si="1"/>
        <v>1985</v>
      </c>
      <c r="Q13">
        <f t="shared" si="2"/>
        <v>681</v>
      </c>
      <c r="R13" s="1">
        <f t="shared" si="3"/>
        <v>0.7445611402850713</v>
      </c>
      <c r="S13" s="1">
        <f t="shared" si="4"/>
        <v>0.25543885971492875</v>
      </c>
      <c r="T13" s="3">
        <f t="shared" si="5"/>
        <v>1642</v>
      </c>
      <c r="U13" s="3">
        <f t="shared" si="6"/>
        <v>1643</v>
      </c>
      <c r="V13" s="3">
        <f t="shared" si="7"/>
        <v>623</v>
      </c>
      <c r="W13" s="3">
        <f t="shared" si="8"/>
        <v>1758</v>
      </c>
      <c r="X13" s="3">
        <f t="shared" si="9"/>
        <v>56</v>
      </c>
      <c r="Y13" s="3">
        <f t="shared" si="10"/>
        <v>58</v>
      </c>
      <c r="Z13" s="3">
        <f t="shared" si="11"/>
        <v>58</v>
      </c>
      <c r="AA13" s="3">
        <f t="shared" si="11"/>
        <v>227</v>
      </c>
      <c r="AB13" s="1">
        <f t="shared" si="12"/>
        <v>0.9286592865928659</v>
      </c>
      <c r="AC13" s="1">
        <f t="shared" si="13"/>
        <v>0.8684815950920245</v>
      </c>
      <c r="AD13" s="1">
        <f t="shared" si="14"/>
        <v>0.8975629086586091</v>
      </c>
      <c r="AE13" s="1">
        <f t="shared" si="15"/>
        <v>0.9290692906929069</v>
      </c>
      <c r="AF13" s="1">
        <f t="shared" si="16"/>
        <v>0.8688650306748467</v>
      </c>
      <c r="AG13" s="1">
        <f t="shared" si="17"/>
        <v>0.8979591836734694</v>
      </c>
      <c r="AI13" s="1">
        <f t="shared" si="18"/>
        <v>0.8856423173803526</v>
      </c>
      <c r="AJ13" s="2">
        <f t="shared" si="19"/>
        <v>0.08516886930983847</v>
      </c>
      <c r="AK13" s="6">
        <f t="shared" si="20"/>
        <v>2.5747947071926514</v>
      </c>
      <c r="AL13" s="1">
        <f t="shared" si="21"/>
        <v>0.8554156171284635</v>
      </c>
      <c r="AM13" s="1">
        <f t="shared" si="22"/>
        <v>0.856926952141058</v>
      </c>
      <c r="AN13" s="2">
        <f t="shared" si="23"/>
        <v>0.8495873968492123</v>
      </c>
      <c r="AO13" s="1"/>
      <c r="AP13" s="1">
        <f t="shared" si="24"/>
        <v>0.0015113350125944836</v>
      </c>
    </row>
    <row r="14" spans="1:42" ht="12.75">
      <c r="A14">
        <v>12</v>
      </c>
      <c r="B14">
        <v>218</v>
      </c>
      <c r="C14">
        <v>23</v>
      </c>
      <c r="D14">
        <v>32</v>
      </c>
      <c r="E14">
        <v>147</v>
      </c>
      <c r="F14">
        <v>5</v>
      </c>
      <c r="G14">
        <v>645</v>
      </c>
      <c r="H14">
        <v>423</v>
      </c>
      <c r="I14">
        <v>23</v>
      </c>
      <c r="J14">
        <v>32</v>
      </c>
      <c r="K14">
        <v>147</v>
      </c>
      <c r="L14">
        <v>11</v>
      </c>
      <c r="M14">
        <v>440</v>
      </c>
      <c r="O14">
        <f t="shared" si="0"/>
        <v>1065</v>
      </c>
      <c r="P14">
        <f t="shared" si="1"/>
        <v>1010</v>
      </c>
      <c r="Q14">
        <f t="shared" si="2"/>
        <v>55</v>
      </c>
      <c r="R14" s="1">
        <f t="shared" si="3"/>
        <v>0.9483568075117371</v>
      </c>
      <c r="S14" s="1">
        <f t="shared" si="4"/>
        <v>0.051643192488262914</v>
      </c>
      <c r="T14" s="3">
        <f t="shared" si="5"/>
        <v>218</v>
      </c>
      <c r="U14" s="3">
        <f t="shared" si="6"/>
        <v>423</v>
      </c>
      <c r="V14" s="3">
        <f t="shared" si="7"/>
        <v>23</v>
      </c>
      <c r="W14" s="3">
        <f t="shared" si="8"/>
        <v>863</v>
      </c>
      <c r="X14" s="3">
        <f t="shared" si="9"/>
        <v>5</v>
      </c>
      <c r="Y14" s="3">
        <f t="shared" si="10"/>
        <v>11</v>
      </c>
      <c r="Z14" s="3">
        <f t="shared" si="11"/>
        <v>32</v>
      </c>
      <c r="AA14" s="3">
        <f t="shared" si="11"/>
        <v>147</v>
      </c>
      <c r="AB14" s="1">
        <f t="shared" si="12"/>
        <v>0.2625272331154684</v>
      </c>
      <c r="AC14" s="1">
        <f t="shared" si="13"/>
        <v>0.23330106485963215</v>
      </c>
      <c r="AD14" s="1">
        <f t="shared" si="14"/>
        <v>0.2470527934392619</v>
      </c>
      <c r="AE14" s="1">
        <f t="shared" si="15"/>
        <v>0.485838779956427</v>
      </c>
      <c r="AF14" s="1">
        <f t="shared" si="16"/>
        <v>0.4317521781219748</v>
      </c>
      <c r="AG14" s="1">
        <f t="shared" si="17"/>
        <v>0.4572014351614556</v>
      </c>
      <c r="AI14" s="1">
        <f t="shared" si="18"/>
        <v>0.8544554455445544</v>
      </c>
      <c r="AJ14" s="2">
        <f t="shared" si="19"/>
        <v>0.5818181818181818</v>
      </c>
      <c r="AK14" s="6">
        <f t="shared" si="20"/>
        <v>0.8491884447755413</v>
      </c>
      <c r="AL14" s="1">
        <f t="shared" si="21"/>
        <v>0.2207920792079208</v>
      </c>
      <c r="AM14" s="1">
        <f t="shared" si="22"/>
        <v>0.4297029702970297</v>
      </c>
      <c r="AN14" s="2">
        <f t="shared" si="23"/>
        <v>0.22629107981220659</v>
      </c>
      <c r="AO14" s="1"/>
      <c r="AP14" s="1">
        <f t="shared" si="24"/>
        <v>0.2089108910891089</v>
      </c>
    </row>
    <row r="15" spans="1:42" ht="12.75">
      <c r="A15">
        <v>13</v>
      </c>
      <c r="B15">
        <v>1111</v>
      </c>
      <c r="C15">
        <v>222</v>
      </c>
      <c r="D15">
        <v>636</v>
      </c>
      <c r="E15">
        <v>217</v>
      </c>
      <c r="F15">
        <v>19</v>
      </c>
      <c r="G15">
        <v>860</v>
      </c>
      <c r="H15">
        <v>1196</v>
      </c>
      <c r="I15">
        <v>222</v>
      </c>
      <c r="J15">
        <v>636</v>
      </c>
      <c r="K15">
        <v>217</v>
      </c>
      <c r="L15">
        <v>35</v>
      </c>
      <c r="M15">
        <v>775</v>
      </c>
      <c r="O15">
        <f t="shared" si="0"/>
        <v>3046</v>
      </c>
      <c r="P15">
        <f t="shared" si="1"/>
        <v>2188</v>
      </c>
      <c r="Q15">
        <f t="shared" si="2"/>
        <v>858</v>
      </c>
      <c r="R15" s="1">
        <f t="shared" si="3"/>
        <v>0.7183191070256073</v>
      </c>
      <c r="S15" s="1">
        <f t="shared" si="4"/>
        <v>0.28168089297439264</v>
      </c>
      <c r="T15" s="3">
        <f t="shared" si="5"/>
        <v>1111</v>
      </c>
      <c r="U15" s="3">
        <f t="shared" si="6"/>
        <v>1196</v>
      </c>
      <c r="V15" s="3">
        <f t="shared" si="7"/>
        <v>222</v>
      </c>
      <c r="W15" s="3">
        <f t="shared" si="8"/>
        <v>1971</v>
      </c>
      <c r="X15" s="3">
        <f t="shared" si="9"/>
        <v>19</v>
      </c>
      <c r="Y15" s="3">
        <f t="shared" si="10"/>
        <v>35</v>
      </c>
      <c r="Z15" s="3">
        <f t="shared" si="11"/>
        <v>636</v>
      </c>
      <c r="AA15" s="3">
        <f t="shared" si="11"/>
        <v>217</v>
      </c>
      <c r="AB15" s="1">
        <f t="shared" si="12"/>
        <v>0.4711912336514669</v>
      </c>
      <c r="AC15" s="1">
        <f t="shared" si="13"/>
        <v>0.5531120331950208</v>
      </c>
      <c r="AD15" s="1">
        <f t="shared" si="14"/>
        <v>0.5088757396449703</v>
      </c>
      <c r="AE15" s="1">
        <f t="shared" si="15"/>
        <v>0.5012371862849063</v>
      </c>
      <c r="AF15" s="1">
        <f t="shared" si="16"/>
        <v>0.5883817427385892</v>
      </c>
      <c r="AG15" s="1">
        <f t="shared" si="17"/>
        <v>0.5413246802824967</v>
      </c>
      <c r="AI15" s="1">
        <f t="shared" si="18"/>
        <v>0.9008226691042047</v>
      </c>
      <c r="AJ15" s="2">
        <f t="shared" si="19"/>
        <v>0.7412587412587412</v>
      </c>
      <c r="AK15" s="6">
        <f t="shared" si="20"/>
        <v>0.6390230215701069</v>
      </c>
      <c r="AL15" s="1">
        <f t="shared" si="21"/>
        <v>0.5164533820840951</v>
      </c>
      <c r="AM15" s="1">
        <f t="shared" si="22"/>
        <v>0.5626142595978062</v>
      </c>
      <c r="AN15" s="2">
        <f t="shared" si="23"/>
        <v>0.4376231122783979</v>
      </c>
      <c r="AO15" s="1"/>
      <c r="AP15" s="1">
        <f t="shared" si="24"/>
        <v>0.04616087751371112</v>
      </c>
    </row>
    <row r="16" spans="1:42" ht="12.75">
      <c r="A16">
        <v>14</v>
      </c>
      <c r="B16">
        <v>1719</v>
      </c>
      <c r="C16">
        <v>285</v>
      </c>
      <c r="D16">
        <v>124</v>
      </c>
      <c r="E16">
        <v>91</v>
      </c>
      <c r="F16">
        <v>7</v>
      </c>
      <c r="G16">
        <v>141</v>
      </c>
      <c r="H16">
        <v>1719</v>
      </c>
      <c r="I16">
        <v>285</v>
      </c>
      <c r="J16">
        <v>124</v>
      </c>
      <c r="K16">
        <v>91</v>
      </c>
      <c r="L16">
        <v>7</v>
      </c>
      <c r="M16">
        <v>141</v>
      </c>
      <c r="O16">
        <f t="shared" si="0"/>
        <v>2360</v>
      </c>
      <c r="P16">
        <f t="shared" si="1"/>
        <v>1951</v>
      </c>
      <c r="Q16">
        <f t="shared" si="2"/>
        <v>409</v>
      </c>
      <c r="R16" s="1">
        <f t="shared" si="3"/>
        <v>0.8266949152542373</v>
      </c>
      <c r="S16" s="1">
        <f t="shared" si="4"/>
        <v>0.1733050847457627</v>
      </c>
      <c r="T16" s="3">
        <f t="shared" si="5"/>
        <v>1719</v>
      </c>
      <c r="U16" s="3">
        <f t="shared" si="6"/>
        <v>1719</v>
      </c>
      <c r="V16" s="3">
        <f t="shared" si="7"/>
        <v>285</v>
      </c>
      <c r="W16" s="3">
        <f t="shared" si="8"/>
        <v>1860</v>
      </c>
      <c r="X16" s="3">
        <f t="shared" si="9"/>
        <v>7</v>
      </c>
      <c r="Y16" s="3">
        <f t="shared" si="10"/>
        <v>7</v>
      </c>
      <c r="Z16" s="3">
        <f t="shared" si="11"/>
        <v>124</v>
      </c>
      <c r="AA16" s="3">
        <f t="shared" si="11"/>
        <v>91</v>
      </c>
      <c r="AB16" s="1">
        <f t="shared" si="12"/>
        <v>0.883208461877479</v>
      </c>
      <c r="AC16" s="1">
        <f t="shared" si="13"/>
        <v>0.8962432915921288</v>
      </c>
      <c r="AD16" s="1">
        <f t="shared" si="14"/>
        <v>0.8896781354051054</v>
      </c>
      <c r="AE16" s="1">
        <f t="shared" si="15"/>
        <v>0.883208461877479</v>
      </c>
      <c r="AF16" s="1">
        <f t="shared" si="16"/>
        <v>0.8962432915921288</v>
      </c>
      <c r="AG16" s="1">
        <f t="shared" si="17"/>
        <v>0.8896781354051054</v>
      </c>
      <c r="AI16" s="1">
        <f t="shared" si="18"/>
        <v>0.9533572526909277</v>
      </c>
      <c r="AJ16" s="2">
        <f t="shared" si="19"/>
        <v>0.30317848410757947</v>
      </c>
      <c r="AK16" s="6">
        <f t="shared" si="20"/>
        <v>2.193595929832086</v>
      </c>
      <c r="AL16" s="1">
        <f t="shared" si="21"/>
        <v>0.884674525884162</v>
      </c>
      <c r="AM16" s="1">
        <f t="shared" si="22"/>
        <v>0.884674525884162</v>
      </c>
      <c r="AN16" s="2">
        <f t="shared" si="23"/>
        <v>0.8491525423728814</v>
      </c>
      <c r="AO16" s="1"/>
      <c r="AP16" s="1">
        <f t="shared" si="24"/>
        <v>0</v>
      </c>
    </row>
    <row r="17" spans="1:42" ht="12.75">
      <c r="A17">
        <v>15</v>
      </c>
      <c r="B17">
        <v>1912</v>
      </c>
      <c r="C17">
        <v>311</v>
      </c>
      <c r="D17">
        <v>144</v>
      </c>
      <c r="E17">
        <v>45</v>
      </c>
      <c r="F17">
        <v>12</v>
      </c>
      <c r="G17">
        <v>62</v>
      </c>
      <c r="H17">
        <v>1912</v>
      </c>
      <c r="I17">
        <v>311</v>
      </c>
      <c r="J17">
        <v>144</v>
      </c>
      <c r="K17">
        <v>45</v>
      </c>
      <c r="L17">
        <v>12</v>
      </c>
      <c r="M17">
        <v>62</v>
      </c>
      <c r="O17">
        <f t="shared" si="0"/>
        <v>2474</v>
      </c>
      <c r="P17">
        <f t="shared" si="1"/>
        <v>2019</v>
      </c>
      <c r="Q17">
        <f t="shared" si="2"/>
        <v>455</v>
      </c>
      <c r="R17" s="1">
        <f t="shared" si="3"/>
        <v>0.8160873080032336</v>
      </c>
      <c r="S17" s="1">
        <f t="shared" si="4"/>
        <v>0.18391269199676638</v>
      </c>
      <c r="T17" s="3">
        <f t="shared" si="5"/>
        <v>1912</v>
      </c>
      <c r="U17" s="3">
        <f t="shared" si="6"/>
        <v>1912</v>
      </c>
      <c r="V17" s="3">
        <f t="shared" si="7"/>
        <v>311</v>
      </c>
      <c r="W17" s="3">
        <f t="shared" si="8"/>
        <v>1974</v>
      </c>
      <c r="X17" s="3">
        <f t="shared" si="9"/>
        <v>12</v>
      </c>
      <c r="Y17" s="3">
        <f t="shared" si="10"/>
        <v>12</v>
      </c>
      <c r="Z17" s="3">
        <f t="shared" si="11"/>
        <v>144</v>
      </c>
      <c r="AA17" s="3">
        <f t="shared" si="11"/>
        <v>45</v>
      </c>
      <c r="AB17" s="1">
        <f t="shared" si="12"/>
        <v>0.9151914368052697</v>
      </c>
      <c r="AC17" s="1">
        <f t="shared" si="13"/>
        <v>0.9540772532188841</v>
      </c>
      <c r="AD17" s="1">
        <f t="shared" si="14"/>
        <v>0.9342298802269385</v>
      </c>
      <c r="AE17" s="1">
        <f t="shared" si="15"/>
        <v>0.9151914368052697</v>
      </c>
      <c r="AF17" s="1">
        <f t="shared" si="16"/>
        <v>0.9540772532188841</v>
      </c>
      <c r="AG17" s="1">
        <f t="shared" si="17"/>
        <v>0.9342298802269385</v>
      </c>
      <c r="AI17" s="1">
        <f t="shared" si="18"/>
        <v>0.9777117384843982</v>
      </c>
      <c r="AJ17" s="2">
        <f t="shared" si="19"/>
        <v>0.31648351648351647</v>
      </c>
      <c r="AK17" s="6">
        <f t="shared" si="20"/>
        <v>2.486182331017531</v>
      </c>
      <c r="AL17" s="1">
        <f t="shared" si="21"/>
        <v>0.9529470034670628</v>
      </c>
      <c r="AM17" s="1">
        <f t="shared" si="22"/>
        <v>0.9529470034670628</v>
      </c>
      <c r="AN17" s="2">
        <f t="shared" si="23"/>
        <v>0.8985448666127729</v>
      </c>
      <c r="AO17" s="1"/>
      <c r="AP17" s="1">
        <f t="shared" si="24"/>
        <v>0</v>
      </c>
    </row>
    <row r="18" spans="1:42" ht="12.75">
      <c r="A18">
        <v>16</v>
      </c>
      <c r="B18">
        <v>1902</v>
      </c>
      <c r="C18">
        <v>464</v>
      </c>
      <c r="D18">
        <v>173</v>
      </c>
      <c r="E18">
        <v>210</v>
      </c>
      <c r="F18">
        <v>3</v>
      </c>
      <c r="G18">
        <v>167</v>
      </c>
      <c r="H18">
        <v>1902</v>
      </c>
      <c r="I18">
        <v>464</v>
      </c>
      <c r="J18">
        <v>173</v>
      </c>
      <c r="K18">
        <v>210</v>
      </c>
      <c r="L18">
        <v>3</v>
      </c>
      <c r="M18">
        <v>167</v>
      </c>
      <c r="O18">
        <f t="shared" si="0"/>
        <v>2916</v>
      </c>
      <c r="P18">
        <f t="shared" si="1"/>
        <v>2279</v>
      </c>
      <c r="Q18">
        <f t="shared" si="2"/>
        <v>637</v>
      </c>
      <c r="R18" s="1">
        <f t="shared" si="3"/>
        <v>0.7815500685871056</v>
      </c>
      <c r="S18" s="1">
        <f t="shared" si="4"/>
        <v>0.21844993141289437</v>
      </c>
      <c r="T18" s="3">
        <f t="shared" si="5"/>
        <v>1902</v>
      </c>
      <c r="U18" s="3">
        <f t="shared" si="6"/>
        <v>1902</v>
      </c>
      <c r="V18" s="3">
        <f t="shared" si="7"/>
        <v>464</v>
      </c>
      <c r="W18" s="3">
        <f t="shared" si="8"/>
        <v>2069</v>
      </c>
      <c r="X18" s="3">
        <f t="shared" si="9"/>
        <v>3</v>
      </c>
      <c r="Y18" s="3">
        <f t="shared" si="10"/>
        <v>3</v>
      </c>
      <c r="Z18" s="3">
        <f t="shared" si="11"/>
        <v>173</v>
      </c>
      <c r="AA18" s="3">
        <f t="shared" si="11"/>
        <v>210</v>
      </c>
      <c r="AB18" s="1">
        <f t="shared" si="12"/>
        <v>0.8743532889874354</v>
      </c>
      <c r="AC18" s="1">
        <f t="shared" si="13"/>
        <v>0.8625592417061612</v>
      </c>
      <c r="AD18" s="1">
        <f t="shared" si="14"/>
        <v>0.868416223160213</v>
      </c>
      <c r="AE18" s="1">
        <f t="shared" si="15"/>
        <v>0.8743532889874354</v>
      </c>
      <c r="AF18" s="1">
        <f t="shared" si="16"/>
        <v>0.8625592417061612</v>
      </c>
      <c r="AG18" s="1">
        <f t="shared" si="17"/>
        <v>0.868416223160213</v>
      </c>
      <c r="AI18" s="1">
        <f t="shared" si="18"/>
        <v>0.9078543220710839</v>
      </c>
      <c r="AJ18" s="2">
        <f t="shared" si="19"/>
        <v>0.271585557299843</v>
      </c>
      <c r="AK18" s="6">
        <f t="shared" si="20"/>
        <v>1.935682148110909</v>
      </c>
      <c r="AL18" s="1">
        <f t="shared" si="21"/>
        <v>0.8358929354980255</v>
      </c>
      <c r="AM18" s="1">
        <f t="shared" si="22"/>
        <v>0.8358929354980255</v>
      </c>
      <c r="AN18" s="2">
        <f t="shared" si="23"/>
        <v>0.8113854595336076</v>
      </c>
      <c r="AO18" s="1"/>
      <c r="AP18" s="1">
        <f t="shared" si="24"/>
        <v>0</v>
      </c>
    </row>
    <row r="19" spans="1:42" ht="12.75">
      <c r="A19">
        <v>17</v>
      </c>
      <c r="B19">
        <v>816</v>
      </c>
      <c r="C19">
        <v>196</v>
      </c>
      <c r="D19">
        <v>96</v>
      </c>
      <c r="E19">
        <v>67</v>
      </c>
      <c r="F19">
        <v>13</v>
      </c>
      <c r="G19">
        <v>109</v>
      </c>
      <c r="H19">
        <v>821</v>
      </c>
      <c r="I19">
        <v>196</v>
      </c>
      <c r="J19">
        <v>96</v>
      </c>
      <c r="K19">
        <v>67</v>
      </c>
      <c r="L19">
        <v>14</v>
      </c>
      <c r="M19">
        <v>104</v>
      </c>
      <c r="O19">
        <f t="shared" si="0"/>
        <v>1284</v>
      </c>
      <c r="P19">
        <f t="shared" si="1"/>
        <v>992</v>
      </c>
      <c r="Q19">
        <f t="shared" si="2"/>
        <v>292</v>
      </c>
      <c r="R19" s="1">
        <f t="shared" si="3"/>
        <v>0.7725856697819314</v>
      </c>
      <c r="S19" s="1">
        <f t="shared" si="4"/>
        <v>0.22741433021806853</v>
      </c>
      <c r="T19" s="3">
        <f t="shared" si="5"/>
        <v>816</v>
      </c>
      <c r="U19" s="3">
        <f t="shared" si="6"/>
        <v>821</v>
      </c>
      <c r="V19" s="3">
        <f t="shared" si="7"/>
        <v>196</v>
      </c>
      <c r="W19" s="3">
        <f t="shared" si="8"/>
        <v>925</v>
      </c>
      <c r="X19" s="3">
        <f t="shared" si="9"/>
        <v>13</v>
      </c>
      <c r="Y19" s="3">
        <f t="shared" si="10"/>
        <v>14</v>
      </c>
      <c r="Z19" s="3">
        <f t="shared" si="11"/>
        <v>96</v>
      </c>
      <c r="AA19" s="3">
        <f t="shared" si="11"/>
        <v>67</v>
      </c>
      <c r="AB19" s="1">
        <f t="shared" si="12"/>
        <v>0.8315529991783073</v>
      </c>
      <c r="AC19" s="1">
        <f t="shared" si="13"/>
        <v>0.8518518518518519</v>
      </c>
      <c r="AD19" s="1">
        <f t="shared" si="14"/>
        <v>0.8415800415800415</v>
      </c>
      <c r="AE19" s="1">
        <f t="shared" si="15"/>
        <v>0.8356614626129828</v>
      </c>
      <c r="AF19" s="1">
        <f t="shared" si="16"/>
        <v>0.8560606060606061</v>
      </c>
      <c r="AG19" s="1">
        <f t="shared" si="17"/>
        <v>0.8457380457380457</v>
      </c>
      <c r="AI19" s="1">
        <f t="shared" si="18"/>
        <v>0.9324596774193549</v>
      </c>
      <c r="AJ19" s="2">
        <f t="shared" si="19"/>
        <v>0.3287671232876712</v>
      </c>
      <c r="AK19" s="6">
        <f t="shared" si="20"/>
        <v>1.9376838184289384</v>
      </c>
      <c r="AL19" s="1">
        <f t="shared" si="21"/>
        <v>0.8356854838709677</v>
      </c>
      <c r="AM19" s="1">
        <f t="shared" si="22"/>
        <v>0.8417338709677419</v>
      </c>
      <c r="AN19" s="2">
        <f t="shared" si="23"/>
        <v>0.7881619937694704</v>
      </c>
      <c r="AO19" s="1"/>
      <c r="AP19" s="1">
        <f t="shared" si="24"/>
        <v>0.006048387096774133</v>
      </c>
    </row>
    <row r="20" spans="1:42" ht="12.75">
      <c r="A20">
        <v>18</v>
      </c>
      <c r="B20">
        <v>1185</v>
      </c>
      <c r="C20">
        <v>497</v>
      </c>
      <c r="D20">
        <v>337</v>
      </c>
      <c r="E20">
        <v>249</v>
      </c>
      <c r="F20">
        <v>51</v>
      </c>
      <c r="G20">
        <v>730</v>
      </c>
      <c r="H20">
        <v>1267</v>
      </c>
      <c r="I20">
        <v>497</v>
      </c>
      <c r="J20">
        <v>337</v>
      </c>
      <c r="K20">
        <v>249</v>
      </c>
      <c r="L20">
        <v>56</v>
      </c>
      <c r="M20">
        <v>648</v>
      </c>
      <c r="O20">
        <f t="shared" si="0"/>
        <v>2998</v>
      </c>
      <c r="P20">
        <f t="shared" si="1"/>
        <v>2164</v>
      </c>
      <c r="Q20">
        <f t="shared" si="2"/>
        <v>834</v>
      </c>
      <c r="R20" s="1">
        <f t="shared" si="3"/>
        <v>0.7218145430286858</v>
      </c>
      <c r="S20" s="1">
        <f t="shared" si="4"/>
        <v>0.2781854569713142</v>
      </c>
      <c r="T20" s="3">
        <f t="shared" si="5"/>
        <v>1185</v>
      </c>
      <c r="U20" s="3">
        <f t="shared" si="6"/>
        <v>1267</v>
      </c>
      <c r="V20" s="3">
        <f t="shared" si="7"/>
        <v>497</v>
      </c>
      <c r="W20" s="3">
        <f t="shared" si="8"/>
        <v>1915</v>
      </c>
      <c r="X20" s="3">
        <f t="shared" si="9"/>
        <v>51</v>
      </c>
      <c r="Y20" s="3">
        <f t="shared" si="10"/>
        <v>56</v>
      </c>
      <c r="Z20" s="3">
        <f t="shared" si="11"/>
        <v>337</v>
      </c>
      <c r="AA20" s="3">
        <f t="shared" si="11"/>
        <v>249</v>
      </c>
      <c r="AB20" s="1">
        <f t="shared" si="12"/>
        <v>0.6118588577664605</v>
      </c>
      <c r="AC20" s="1">
        <f t="shared" si="13"/>
        <v>0.6320931980458474</v>
      </c>
      <c r="AD20" s="1">
        <f t="shared" si="14"/>
        <v>0.6218114602587801</v>
      </c>
      <c r="AE20" s="1">
        <f t="shared" si="15"/>
        <v>0.6416878865041833</v>
      </c>
      <c r="AF20" s="1">
        <f t="shared" si="16"/>
        <v>0.6629086809470124</v>
      </c>
      <c r="AG20" s="1">
        <f t="shared" si="17"/>
        <v>0.6521256931608133</v>
      </c>
      <c r="AI20" s="1">
        <f t="shared" si="18"/>
        <v>0.8849353049907579</v>
      </c>
      <c r="AJ20" s="2">
        <f t="shared" si="19"/>
        <v>0.4040767386091127</v>
      </c>
      <c r="AK20" s="6">
        <f t="shared" si="20"/>
        <v>1.442834916329116</v>
      </c>
      <c r="AL20" s="1">
        <f t="shared" si="21"/>
        <v>0.5711645101663586</v>
      </c>
      <c r="AM20" s="1">
        <f t="shared" si="22"/>
        <v>0.6113678373382625</v>
      </c>
      <c r="AN20" s="2">
        <f t="shared" si="23"/>
        <v>0.5610406937958639</v>
      </c>
      <c r="AO20" s="1"/>
      <c r="AP20" s="1">
        <f t="shared" si="24"/>
        <v>0.04020332717190389</v>
      </c>
    </row>
    <row r="21" spans="1:42" ht="12.75">
      <c r="A21">
        <v>19</v>
      </c>
      <c r="B21">
        <v>2611</v>
      </c>
      <c r="C21">
        <v>0</v>
      </c>
      <c r="D21">
        <v>0</v>
      </c>
      <c r="E21">
        <v>504</v>
      </c>
      <c r="F21">
        <v>101</v>
      </c>
      <c r="G21">
        <v>1140</v>
      </c>
      <c r="H21">
        <v>3068</v>
      </c>
      <c r="I21">
        <v>0</v>
      </c>
      <c r="J21">
        <v>0</v>
      </c>
      <c r="K21">
        <v>504</v>
      </c>
      <c r="L21">
        <v>123</v>
      </c>
      <c r="M21">
        <v>683</v>
      </c>
      <c r="O21">
        <f t="shared" si="0"/>
        <v>4255</v>
      </c>
      <c r="P21">
        <f t="shared" si="1"/>
        <v>4255</v>
      </c>
      <c r="Q21">
        <f t="shared" si="2"/>
        <v>0</v>
      </c>
      <c r="R21" s="1">
        <f t="shared" si="3"/>
        <v>1</v>
      </c>
      <c r="S21" s="1">
        <f t="shared" si="4"/>
        <v>0</v>
      </c>
      <c r="T21" s="3">
        <f t="shared" si="5"/>
        <v>2611</v>
      </c>
      <c r="U21" s="3">
        <f t="shared" si="6"/>
        <v>3068</v>
      </c>
      <c r="V21" s="3">
        <f t="shared" si="7"/>
        <v>0</v>
      </c>
      <c r="W21" s="3">
        <f t="shared" si="8"/>
        <v>3751</v>
      </c>
      <c r="X21" s="3">
        <f t="shared" si="9"/>
        <v>101</v>
      </c>
      <c r="Y21" s="3">
        <f t="shared" si="10"/>
        <v>123</v>
      </c>
      <c r="Z21" s="3">
        <f t="shared" si="11"/>
        <v>0</v>
      </c>
      <c r="AA21" s="3">
        <f t="shared" si="11"/>
        <v>504</v>
      </c>
      <c r="AB21" s="1">
        <f t="shared" si="12"/>
        <v>0.6960810450546521</v>
      </c>
      <c r="AC21" s="1">
        <f t="shared" si="13"/>
        <v>0.6136310223266745</v>
      </c>
      <c r="AD21" s="1">
        <f t="shared" si="14"/>
        <v>0.6522608043967025</v>
      </c>
      <c r="AE21" s="1">
        <f t="shared" si="15"/>
        <v>0.8179152226073048</v>
      </c>
      <c r="AF21" s="1">
        <f t="shared" si="16"/>
        <v>0.7210340775558167</v>
      </c>
      <c r="AG21" s="1">
        <f t="shared" si="17"/>
        <v>0.7664251811141644</v>
      </c>
      <c r="AI21" s="1">
        <f t="shared" si="18"/>
        <v>0.8815511163337251</v>
      </c>
      <c r="AJ21" s="2">
        <f t="shared" si="19"/>
        <v>1</v>
      </c>
      <c r="AK21" s="6" t="e">
        <f t="shared" si="20"/>
        <v>#NUM!</v>
      </c>
      <c r="AL21" s="1">
        <f t="shared" si="21"/>
        <v>0.6373678025851939</v>
      </c>
      <c r="AM21" s="1">
        <f t="shared" si="22"/>
        <v>0.7499412455934195</v>
      </c>
      <c r="AN21" s="2">
        <f t="shared" si="23"/>
        <v>0.6136310223266745</v>
      </c>
      <c r="AO21" s="1"/>
      <c r="AP21" s="1">
        <f t="shared" si="24"/>
        <v>0.11257344300822558</v>
      </c>
    </row>
    <row r="22" spans="1:42" ht="12.75">
      <c r="A22">
        <v>20</v>
      </c>
      <c r="B22">
        <v>3009</v>
      </c>
      <c r="C22">
        <v>147</v>
      </c>
      <c r="D22">
        <v>222</v>
      </c>
      <c r="E22">
        <v>181</v>
      </c>
      <c r="F22">
        <v>87</v>
      </c>
      <c r="G22">
        <v>387</v>
      </c>
      <c r="H22">
        <v>3026</v>
      </c>
      <c r="I22">
        <v>147</v>
      </c>
      <c r="J22">
        <v>222</v>
      </c>
      <c r="K22">
        <v>181</v>
      </c>
      <c r="L22">
        <v>100</v>
      </c>
      <c r="M22">
        <v>370</v>
      </c>
      <c r="O22">
        <f t="shared" si="0"/>
        <v>3946</v>
      </c>
      <c r="P22">
        <f t="shared" si="1"/>
        <v>3577</v>
      </c>
      <c r="Q22">
        <f t="shared" si="2"/>
        <v>369</v>
      </c>
      <c r="R22" s="1">
        <f t="shared" si="3"/>
        <v>0.9064875823618854</v>
      </c>
      <c r="S22" s="1">
        <f t="shared" si="4"/>
        <v>0.09351241763811455</v>
      </c>
      <c r="T22" s="3">
        <f t="shared" si="5"/>
        <v>3009</v>
      </c>
      <c r="U22" s="3">
        <f t="shared" si="6"/>
        <v>3026</v>
      </c>
      <c r="V22" s="3">
        <f t="shared" si="7"/>
        <v>147</v>
      </c>
      <c r="W22" s="3">
        <f t="shared" si="8"/>
        <v>3396</v>
      </c>
      <c r="X22" s="3">
        <f t="shared" si="9"/>
        <v>87</v>
      </c>
      <c r="Y22" s="3">
        <f t="shared" si="10"/>
        <v>100</v>
      </c>
      <c r="Z22" s="3">
        <f t="shared" si="11"/>
        <v>222</v>
      </c>
      <c r="AA22" s="3">
        <f t="shared" si="11"/>
        <v>181</v>
      </c>
      <c r="AB22" s="1">
        <f t="shared" si="12"/>
        <v>0.8382470119521912</v>
      </c>
      <c r="AC22" s="1">
        <f t="shared" si="13"/>
        <v>0.8474758324382384</v>
      </c>
      <c r="AD22" s="1">
        <f t="shared" si="14"/>
        <v>0.8428361597008946</v>
      </c>
      <c r="AE22" s="1">
        <f t="shared" si="15"/>
        <v>0.8427622841965472</v>
      </c>
      <c r="AF22" s="1">
        <f t="shared" si="16"/>
        <v>0.8520408163265306</v>
      </c>
      <c r="AG22" s="1">
        <f t="shared" si="17"/>
        <v>0.8473761516891442</v>
      </c>
      <c r="AI22" s="1">
        <f t="shared" si="18"/>
        <v>0.9493989376572547</v>
      </c>
      <c r="AJ22" s="2">
        <f t="shared" si="19"/>
        <v>0.6016260162601627</v>
      </c>
      <c r="AK22" s="6">
        <f t="shared" si="20"/>
        <v>1.381495088816726</v>
      </c>
      <c r="AL22" s="1">
        <f t="shared" si="21"/>
        <v>0.8655297735532569</v>
      </c>
      <c r="AM22" s="1">
        <f t="shared" si="22"/>
        <v>0.8739166899636567</v>
      </c>
      <c r="AN22" s="2">
        <f t="shared" si="23"/>
        <v>0.799797263051191</v>
      </c>
      <c r="AO22" s="1"/>
      <c r="AP22" s="1">
        <f t="shared" si="24"/>
        <v>0.008386916410399792</v>
      </c>
    </row>
    <row r="23" spans="1:42" ht="12.75">
      <c r="A23">
        <v>21</v>
      </c>
      <c r="B23">
        <v>2111</v>
      </c>
      <c r="C23">
        <v>317</v>
      </c>
      <c r="D23">
        <v>402</v>
      </c>
      <c r="E23">
        <v>173</v>
      </c>
      <c r="F23">
        <v>19</v>
      </c>
      <c r="G23">
        <v>437</v>
      </c>
      <c r="H23">
        <v>2112</v>
      </c>
      <c r="I23">
        <v>317</v>
      </c>
      <c r="J23">
        <v>402</v>
      </c>
      <c r="K23">
        <v>173</v>
      </c>
      <c r="L23">
        <v>20</v>
      </c>
      <c r="M23">
        <v>436</v>
      </c>
      <c r="O23">
        <f t="shared" si="0"/>
        <v>3440</v>
      </c>
      <c r="P23">
        <f t="shared" si="1"/>
        <v>2721</v>
      </c>
      <c r="Q23">
        <f t="shared" si="2"/>
        <v>719</v>
      </c>
      <c r="R23" s="1">
        <f t="shared" si="3"/>
        <v>0.7909883720930233</v>
      </c>
      <c r="S23" s="1">
        <f t="shared" si="4"/>
        <v>0.20901162790697675</v>
      </c>
      <c r="T23" s="3">
        <f t="shared" si="5"/>
        <v>2111</v>
      </c>
      <c r="U23" s="3">
        <f t="shared" si="6"/>
        <v>2112</v>
      </c>
      <c r="V23" s="3">
        <f t="shared" si="7"/>
        <v>317</v>
      </c>
      <c r="W23" s="3">
        <f t="shared" si="8"/>
        <v>2548</v>
      </c>
      <c r="X23" s="3">
        <f t="shared" si="9"/>
        <v>19</v>
      </c>
      <c r="Y23" s="3">
        <f t="shared" si="10"/>
        <v>20</v>
      </c>
      <c r="Z23" s="3">
        <f t="shared" si="11"/>
        <v>402</v>
      </c>
      <c r="AA23" s="3">
        <f t="shared" si="11"/>
        <v>173</v>
      </c>
      <c r="AB23" s="1">
        <f t="shared" si="12"/>
        <v>0.7431894704621977</v>
      </c>
      <c r="AC23" s="1">
        <f t="shared" si="13"/>
        <v>0.7992100065832785</v>
      </c>
      <c r="AD23" s="1">
        <f t="shared" si="14"/>
        <v>0.770182394924663</v>
      </c>
      <c r="AE23" s="1">
        <f t="shared" si="15"/>
        <v>0.7434955616773798</v>
      </c>
      <c r="AF23" s="1">
        <f t="shared" si="16"/>
        <v>0.7995391705069125</v>
      </c>
      <c r="AG23" s="1">
        <f t="shared" si="17"/>
        <v>0.7704996034892941</v>
      </c>
      <c r="AI23" s="1">
        <f t="shared" si="18"/>
        <v>0.9364204336640941</v>
      </c>
      <c r="AJ23" s="2">
        <f t="shared" si="19"/>
        <v>0.5591098748261474</v>
      </c>
      <c r="AK23" s="6">
        <f t="shared" si="20"/>
        <v>1.3766883074181262</v>
      </c>
      <c r="AL23" s="1">
        <f t="shared" si="21"/>
        <v>0.782800441014333</v>
      </c>
      <c r="AM23" s="1">
        <f t="shared" si="22"/>
        <v>0.7835354649026093</v>
      </c>
      <c r="AN23" s="2">
        <f t="shared" si="23"/>
        <v>0.7058139534883721</v>
      </c>
      <c r="AO23" s="1"/>
      <c r="AP23" s="1">
        <f t="shared" si="24"/>
        <v>0.0007350238882762872</v>
      </c>
    </row>
    <row r="24" spans="1:42" ht="12.75">
      <c r="A24">
        <v>22</v>
      </c>
      <c r="B24">
        <v>1235</v>
      </c>
      <c r="C24">
        <v>309</v>
      </c>
      <c r="D24">
        <v>247</v>
      </c>
      <c r="E24">
        <v>68</v>
      </c>
      <c r="F24">
        <v>13</v>
      </c>
      <c r="G24">
        <v>161</v>
      </c>
      <c r="H24">
        <v>1235</v>
      </c>
      <c r="I24">
        <v>309</v>
      </c>
      <c r="J24">
        <v>247</v>
      </c>
      <c r="K24">
        <v>68</v>
      </c>
      <c r="L24">
        <v>13</v>
      </c>
      <c r="M24">
        <v>161</v>
      </c>
      <c r="O24">
        <f t="shared" si="0"/>
        <v>2020</v>
      </c>
      <c r="P24">
        <f t="shared" si="1"/>
        <v>1464</v>
      </c>
      <c r="Q24">
        <f t="shared" si="2"/>
        <v>556</v>
      </c>
      <c r="R24" s="1">
        <f t="shared" si="3"/>
        <v>0.7247524752475247</v>
      </c>
      <c r="S24" s="1">
        <f t="shared" si="4"/>
        <v>0.27524752475247527</v>
      </c>
      <c r="T24" s="3">
        <f t="shared" si="5"/>
        <v>1235</v>
      </c>
      <c r="U24" s="3">
        <f t="shared" si="6"/>
        <v>1235</v>
      </c>
      <c r="V24" s="3">
        <f t="shared" si="7"/>
        <v>309</v>
      </c>
      <c r="W24" s="3">
        <f t="shared" si="8"/>
        <v>1396</v>
      </c>
      <c r="X24" s="3">
        <f t="shared" si="9"/>
        <v>13</v>
      </c>
      <c r="Y24" s="3">
        <f t="shared" si="10"/>
        <v>13</v>
      </c>
      <c r="Z24" s="3">
        <f t="shared" si="11"/>
        <v>247</v>
      </c>
      <c r="AA24" s="3">
        <f t="shared" si="11"/>
        <v>68</v>
      </c>
      <c r="AB24" s="1">
        <f t="shared" si="12"/>
        <v>0.7909836065573771</v>
      </c>
      <c r="AC24" s="1">
        <f t="shared" si="13"/>
        <v>0.8708403835307389</v>
      </c>
      <c r="AD24" s="1">
        <f t="shared" si="14"/>
        <v>0.8289932885906041</v>
      </c>
      <c r="AE24" s="1">
        <f t="shared" si="15"/>
        <v>0.7909836065573771</v>
      </c>
      <c r="AF24" s="1">
        <f t="shared" si="16"/>
        <v>0.8708403835307389</v>
      </c>
      <c r="AG24" s="1">
        <f t="shared" si="17"/>
        <v>0.8289932885906041</v>
      </c>
      <c r="AI24" s="1">
        <f t="shared" si="18"/>
        <v>0.953551912568306</v>
      </c>
      <c r="AJ24" s="2">
        <f t="shared" si="19"/>
        <v>0.4442446043165468</v>
      </c>
      <c r="AK24" s="6">
        <f t="shared" si="20"/>
        <v>1.8205301481470195</v>
      </c>
      <c r="AL24" s="1">
        <f t="shared" si="21"/>
        <v>0.8524590163934426</v>
      </c>
      <c r="AM24" s="1">
        <f t="shared" si="22"/>
        <v>0.8524590163934426</v>
      </c>
      <c r="AN24" s="2">
        <f t="shared" si="23"/>
        <v>0.7643564356435644</v>
      </c>
      <c r="AO24" s="1"/>
      <c r="AP24" s="1">
        <f t="shared" si="24"/>
        <v>0</v>
      </c>
    </row>
    <row r="25" spans="1:42" ht="12.75">
      <c r="A25">
        <v>23</v>
      </c>
      <c r="B25">
        <v>1368</v>
      </c>
      <c r="C25">
        <v>424</v>
      </c>
      <c r="D25">
        <v>565</v>
      </c>
      <c r="E25">
        <v>80</v>
      </c>
      <c r="F25">
        <v>14</v>
      </c>
      <c r="G25">
        <v>229</v>
      </c>
      <c r="H25">
        <v>1374</v>
      </c>
      <c r="I25">
        <v>424</v>
      </c>
      <c r="J25">
        <v>565</v>
      </c>
      <c r="K25">
        <v>80</v>
      </c>
      <c r="L25">
        <v>14</v>
      </c>
      <c r="M25">
        <v>223</v>
      </c>
      <c r="O25">
        <f t="shared" si="0"/>
        <v>2666</v>
      </c>
      <c r="P25">
        <f t="shared" si="1"/>
        <v>1677</v>
      </c>
      <c r="Q25">
        <f t="shared" si="2"/>
        <v>989</v>
      </c>
      <c r="R25" s="1">
        <f t="shared" si="3"/>
        <v>0.6290322580645161</v>
      </c>
      <c r="S25" s="1">
        <f t="shared" si="4"/>
        <v>0.3709677419354839</v>
      </c>
      <c r="T25" s="3">
        <f t="shared" si="5"/>
        <v>1368</v>
      </c>
      <c r="U25" s="3">
        <f t="shared" si="6"/>
        <v>1374</v>
      </c>
      <c r="V25" s="3">
        <f t="shared" si="7"/>
        <v>424</v>
      </c>
      <c r="W25" s="3">
        <f t="shared" si="8"/>
        <v>1597</v>
      </c>
      <c r="X25" s="3">
        <f t="shared" si="9"/>
        <v>14</v>
      </c>
      <c r="Y25" s="3">
        <f t="shared" si="10"/>
        <v>14</v>
      </c>
      <c r="Z25" s="3">
        <f t="shared" si="11"/>
        <v>565</v>
      </c>
      <c r="AA25" s="3">
        <f t="shared" si="11"/>
        <v>80</v>
      </c>
      <c r="AB25" s="1">
        <f t="shared" si="12"/>
        <v>0.6929621036349575</v>
      </c>
      <c r="AC25" s="1">
        <f t="shared" si="13"/>
        <v>0.8529271775345074</v>
      </c>
      <c r="AD25" s="1">
        <f t="shared" si="14"/>
        <v>0.764668231278003</v>
      </c>
      <c r="AE25" s="1">
        <f t="shared" si="15"/>
        <v>0.6952822892498066</v>
      </c>
      <c r="AF25" s="1">
        <f t="shared" si="16"/>
        <v>0.8557829604950024</v>
      </c>
      <c r="AG25" s="1">
        <f t="shared" si="17"/>
        <v>0.7672285043737999</v>
      </c>
      <c r="AI25" s="1">
        <f t="shared" si="18"/>
        <v>0.9522957662492546</v>
      </c>
      <c r="AJ25" s="2">
        <f t="shared" si="19"/>
        <v>0.5712841253791708</v>
      </c>
      <c r="AK25" s="6">
        <f t="shared" si="20"/>
        <v>1.487888369784672</v>
      </c>
      <c r="AL25" s="1">
        <f t="shared" si="21"/>
        <v>0.8240906380441264</v>
      </c>
      <c r="AM25" s="1">
        <f t="shared" si="22"/>
        <v>0.8276684555754323</v>
      </c>
      <c r="AN25" s="2">
        <f t="shared" si="23"/>
        <v>0.6721680420105026</v>
      </c>
      <c r="AO25" s="1"/>
      <c r="AP25" s="1">
        <f t="shared" si="24"/>
        <v>0.003577817531305927</v>
      </c>
    </row>
    <row r="26" spans="1:42" ht="12.75">
      <c r="A26">
        <v>24</v>
      </c>
      <c r="B26">
        <v>661</v>
      </c>
      <c r="C26">
        <v>184</v>
      </c>
      <c r="D26">
        <v>282</v>
      </c>
      <c r="E26">
        <v>32</v>
      </c>
      <c r="F26">
        <v>1</v>
      </c>
      <c r="G26">
        <v>115</v>
      </c>
      <c r="H26">
        <v>661</v>
      </c>
      <c r="I26">
        <v>184</v>
      </c>
      <c r="J26">
        <v>282</v>
      </c>
      <c r="K26">
        <v>32</v>
      </c>
      <c r="L26">
        <v>1</v>
      </c>
      <c r="M26">
        <v>115</v>
      </c>
      <c r="O26">
        <f t="shared" si="0"/>
        <v>1274</v>
      </c>
      <c r="P26">
        <f t="shared" si="1"/>
        <v>808</v>
      </c>
      <c r="Q26">
        <f t="shared" si="2"/>
        <v>466</v>
      </c>
      <c r="R26" s="1">
        <f t="shared" si="3"/>
        <v>0.6342229199372057</v>
      </c>
      <c r="S26" s="1">
        <f t="shared" si="4"/>
        <v>0.36577708006279436</v>
      </c>
      <c r="T26" s="3">
        <f t="shared" si="5"/>
        <v>661</v>
      </c>
      <c r="U26" s="3">
        <f t="shared" si="6"/>
        <v>661</v>
      </c>
      <c r="V26" s="3">
        <f t="shared" si="7"/>
        <v>184</v>
      </c>
      <c r="W26" s="3">
        <f t="shared" si="8"/>
        <v>776</v>
      </c>
      <c r="X26" s="3">
        <f t="shared" si="9"/>
        <v>1</v>
      </c>
      <c r="Y26" s="3">
        <f t="shared" si="10"/>
        <v>1</v>
      </c>
      <c r="Z26" s="3">
        <f t="shared" si="11"/>
        <v>282</v>
      </c>
      <c r="AA26" s="3">
        <f t="shared" si="11"/>
        <v>32</v>
      </c>
      <c r="AB26" s="1">
        <f t="shared" si="12"/>
        <v>0.6803542673107891</v>
      </c>
      <c r="AC26" s="1">
        <f t="shared" si="13"/>
        <v>0.8518145161290323</v>
      </c>
      <c r="AD26" s="1">
        <f t="shared" si="14"/>
        <v>0.7564905998209489</v>
      </c>
      <c r="AE26" s="1">
        <f t="shared" si="15"/>
        <v>0.6803542673107891</v>
      </c>
      <c r="AF26" s="1">
        <f t="shared" si="16"/>
        <v>0.8518145161290323</v>
      </c>
      <c r="AG26" s="1">
        <f t="shared" si="17"/>
        <v>0.7564905998209489</v>
      </c>
      <c r="AI26" s="1">
        <f t="shared" si="18"/>
        <v>0.9603960396039604</v>
      </c>
      <c r="AJ26" s="2">
        <f t="shared" si="19"/>
        <v>0.6051502145922747</v>
      </c>
      <c r="AK26" s="6">
        <f t="shared" si="20"/>
        <v>1.4885990725964313</v>
      </c>
      <c r="AL26" s="1">
        <f t="shared" si="21"/>
        <v>0.8193069306930693</v>
      </c>
      <c r="AM26" s="1">
        <f t="shared" si="22"/>
        <v>0.8193069306930693</v>
      </c>
      <c r="AN26" s="2">
        <f t="shared" si="23"/>
        <v>0.6632653061224489</v>
      </c>
      <c r="AO26" s="1"/>
      <c r="AP26" s="1">
        <f t="shared" si="24"/>
        <v>0</v>
      </c>
    </row>
    <row r="27" spans="1:42" ht="12.75">
      <c r="A27">
        <v>25</v>
      </c>
      <c r="B27">
        <v>735</v>
      </c>
      <c r="C27">
        <v>349</v>
      </c>
      <c r="D27">
        <v>299</v>
      </c>
      <c r="E27">
        <v>146</v>
      </c>
      <c r="F27">
        <v>14</v>
      </c>
      <c r="G27">
        <v>379</v>
      </c>
      <c r="H27">
        <v>810</v>
      </c>
      <c r="I27">
        <v>349</v>
      </c>
      <c r="J27">
        <v>299</v>
      </c>
      <c r="K27">
        <v>146</v>
      </c>
      <c r="L27">
        <v>30</v>
      </c>
      <c r="M27">
        <v>304</v>
      </c>
      <c r="O27">
        <f t="shared" si="0"/>
        <v>1908</v>
      </c>
      <c r="P27">
        <f t="shared" si="1"/>
        <v>1260</v>
      </c>
      <c r="Q27">
        <f t="shared" si="2"/>
        <v>648</v>
      </c>
      <c r="R27" s="1">
        <f t="shared" si="3"/>
        <v>0.660377358490566</v>
      </c>
      <c r="S27" s="1">
        <f t="shared" si="4"/>
        <v>0.33962264150943394</v>
      </c>
      <c r="T27" s="3">
        <f t="shared" si="5"/>
        <v>735</v>
      </c>
      <c r="U27" s="3">
        <f t="shared" si="6"/>
        <v>810</v>
      </c>
      <c r="V27" s="3">
        <f t="shared" si="7"/>
        <v>349</v>
      </c>
      <c r="W27" s="3">
        <f t="shared" si="8"/>
        <v>1114</v>
      </c>
      <c r="X27" s="3">
        <f t="shared" si="9"/>
        <v>14</v>
      </c>
      <c r="Y27" s="3">
        <f t="shared" si="10"/>
        <v>30</v>
      </c>
      <c r="Z27" s="3">
        <f t="shared" si="11"/>
        <v>299</v>
      </c>
      <c r="AA27" s="3">
        <f t="shared" si="11"/>
        <v>146</v>
      </c>
      <c r="AB27" s="1">
        <f t="shared" si="12"/>
        <v>0.6152099886492622</v>
      </c>
      <c r="AC27" s="1">
        <f t="shared" si="13"/>
        <v>0.6737103791174642</v>
      </c>
      <c r="AD27" s="1">
        <f t="shared" si="14"/>
        <v>0.6431326016018986</v>
      </c>
      <c r="AE27" s="1">
        <f t="shared" si="15"/>
        <v>0.6577752553916004</v>
      </c>
      <c r="AF27" s="1">
        <f t="shared" si="16"/>
        <v>0.7203231821006837</v>
      </c>
      <c r="AG27" s="1">
        <f t="shared" si="17"/>
        <v>0.6876297834470483</v>
      </c>
      <c r="AI27" s="1">
        <f t="shared" si="18"/>
        <v>0.8841269841269841</v>
      </c>
      <c r="AJ27" s="2">
        <f t="shared" si="19"/>
        <v>0.46141975308641975</v>
      </c>
      <c r="AK27" s="6">
        <f t="shared" si="20"/>
        <v>1.2927309628978019</v>
      </c>
      <c r="AL27" s="1">
        <f t="shared" si="21"/>
        <v>0.5944444444444444</v>
      </c>
      <c r="AM27" s="1">
        <f t="shared" si="22"/>
        <v>0.6666666666666666</v>
      </c>
      <c r="AN27" s="2">
        <f t="shared" si="23"/>
        <v>0.5681341719077568</v>
      </c>
      <c r="AO27" s="1"/>
      <c r="AP27" s="1">
        <f t="shared" si="24"/>
        <v>0.07222222222222219</v>
      </c>
    </row>
    <row r="29" spans="2:42" ht="12.75">
      <c r="B29">
        <f>SUM(B3:B27)</f>
        <v>36388</v>
      </c>
      <c r="C29">
        <f aca="true" t="shared" si="25" ref="C29:M29">SUM(C3:C27)</f>
        <v>6623</v>
      </c>
      <c r="D29">
        <f t="shared" si="25"/>
        <v>6410</v>
      </c>
      <c r="E29">
        <f t="shared" si="25"/>
        <v>4454</v>
      </c>
      <c r="F29">
        <f t="shared" si="25"/>
        <v>698</v>
      </c>
      <c r="G29">
        <f t="shared" si="25"/>
        <v>14628</v>
      </c>
      <c r="H29">
        <f t="shared" si="25"/>
        <v>38892</v>
      </c>
      <c r="I29">
        <f t="shared" si="25"/>
        <v>6623</v>
      </c>
      <c r="J29">
        <f t="shared" si="25"/>
        <v>6410</v>
      </c>
      <c r="K29">
        <f t="shared" si="25"/>
        <v>4454</v>
      </c>
      <c r="L29">
        <f t="shared" si="25"/>
        <v>918</v>
      </c>
      <c r="M29">
        <f t="shared" si="25"/>
        <v>12124</v>
      </c>
      <c r="O29">
        <f>SUM(O3:O27)</f>
        <v>68503</v>
      </c>
      <c r="P29">
        <f>SUM(P3:P27)</f>
        <v>55470</v>
      </c>
      <c r="Q29">
        <f>SUM(Q3:Q27)</f>
        <v>13033</v>
      </c>
      <c r="R29" s="1">
        <f>P29/O29</f>
        <v>0.8097455585886749</v>
      </c>
      <c r="S29" s="1">
        <f>Q29/O29</f>
        <v>0.19025444141132505</v>
      </c>
      <c r="T29">
        <f aca="true" t="shared" si="26" ref="T29:AA29">SUM(T3:T27)</f>
        <v>36388</v>
      </c>
      <c r="U29">
        <f t="shared" si="26"/>
        <v>38892</v>
      </c>
      <c r="V29">
        <f t="shared" si="26"/>
        <v>6623</v>
      </c>
      <c r="W29">
        <f t="shared" si="26"/>
        <v>51016</v>
      </c>
      <c r="X29">
        <f t="shared" si="26"/>
        <v>698</v>
      </c>
      <c r="Y29">
        <f t="shared" si="26"/>
        <v>918</v>
      </c>
      <c r="Z29">
        <f t="shared" si="26"/>
        <v>6410</v>
      </c>
      <c r="AA29">
        <f t="shared" si="26"/>
        <v>4454</v>
      </c>
      <c r="AI29" s="1">
        <f>W29/P29</f>
        <v>0.9197043446908238</v>
      </c>
      <c r="AJ29" s="2">
        <f>MAX(0.001,Z29)/MAX(0.001,Q29)</f>
        <v>0.4918284355098596</v>
      </c>
      <c r="AK29" s="6">
        <f>NORMSINV(AI29)-NORMSINV(AJ29)</f>
        <v>1.4235703631461545</v>
      </c>
      <c r="AL29" s="5">
        <f>AVERAGE(AL3:AL27)</f>
        <v>0.7239531857278543</v>
      </c>
      <c r="AM29" s="5">
        <f>AVERAGE(AM3:AM27)</f>
        <v>0.762187994173398</v>
      </c>
      <c r="AN29" s="5">
        <f>AVERAGE(AN3:AN27)</f>
        <v>0.6597942795221714</v>
      </c>
      <c r="AP29" s="5">
        <f>AVERAGE(AP3:AP27)</f>
        <v>0.038234808445543826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E39" sqref="E39"/>
    </sheetView>
  </sheetViews>
  <sheetFormatPr defaultColWidth="9.00390625" defaultRowHeight="12.75"/>
  <cols>
    <col min="1" max="16384" width="8.75390625" style="0" customWidth="1"/>
  </cols>
  <sheetData>
    <row r="1" ht="12.75">
      <c r="A1" t="s">
        <v>42</v>
      </c>
    </row>
    <row r="2" spans="1:42" ht="12.75">
      <c r="A2" t="s">
        <v>12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O2" t="s">
        <v>13</v>
      </c>
      <c r="P2" t="s">
        <v>14</v>
      </c>
      <c r="Q2" t="s">
        <v>15</v>
      </c>
      <c r="R2" t="s">
        <v>35</v>
      </c>
      <c r="S2" t="s">
        <v>36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</v>
      </c>
      <c r="AA2" t="s">
        <v>3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P2" t="s">
        <v>34</v>
      </c>
    </row>
    <row r="3" spans="1:43" ht="12.75">
      <c r="A3">
        <v>1</v>
      </c>
      <c r="B3">
        <v>1399</v>
      </c>
      <c r="C3">
        <v>400</v>
      </c>
      <c r="D3">
        <v>192</v>
      </c>
      <c r="E3">
        <v>224</v>
      </c>
      <c r="F3">
        <v>55</v>
      </c>
      <c r="G3">
        <v>81</v>
      </c>
      <c r="H3">
        <v>1399</v>
      </c>
      <c r="I3">
        <v>400</v>
      </c>
      <c r="J3">
        <v>192</v>
      </c>
      <c r="K3">
        <v>224</v>
      </c>
      <c r="L3">
        <v>66</v>
      </c>
      <c r="M3">
        <v>81</v>
      </c>
      <c r="O3">
        <f>B3+G3+C3+D3+E3</f>
        <v>2296</v>
      </c>
      <c r="P3">
        <f>B3+G3+E3</f>
        <v>1704</v>
      </c>
      <c r="Q3">
        <f>C3+D3</f>
        <v>592</v>
      </c>
      <c r="R3" s="1">
        <f>P3/O3</f>
        <v>0.7421602787456446</v>
      </c>
      <c r="S3" s="1">
        <f>Q3/O3</f>
        <v>0.2578397212543554</v>
      </c>
      <c r="T3" s="3">
        <f>B3</f>
        <v>1399</v>
      </c>
      <c r="U3" s="3">
        <f>H3</f>
        <v>1399</v>
      </c>
      <c r="V3" s="3">
        <f>C3</f>
        <v>400</v>
      </c>
      <c r="W3" s="3">
        <f>B3+G3</f>
        <v>1480</v>
      </c>
      <c r="X3" s="3">
        <f>F3</f>
        <v>55</v>
      </c>
      <c r="Y3" s="3">
        <f>L3</f>
        <v>66</v>
      </c>
      <c r="Z3" s="3">
        <f>D3</f>
        <v>192</v>
      </c>
      <c r="AA3" s="3">
        <f>E3</f>
        <v>224</v>
      </c>
      <c r="AB3" s="1">
        <f>(T3+V3)/(W3+V3+Z3)</f>
        <v>0.8682432432432432</v>
      </c>
      <c r="AC3" s="1">
        <f>(T3+V3)/(W3+V3+AA3)</f>
        <v>0.8550380228136882</v>
      </c>
      <c r="AD3" s="1">
        <f>2*AB3*AC3/(AB3+AC3)</f>
        <v>0.8615900383141762</v>
      </c>
      <c r="AE3" s="1">
        <f>(U3+V3)/(W3+V3+Z3)</f>
        <v>0.8682432432432432</v>
      </c>
      <c r="AF3" s="1">
        <f>(U3+V3)/(W3+V3+AA3)</f>
        <v>0.8550380228136882</v>
      </c>
      <c r="AG3" s="1">
        <f>2*AE3*AF3/(AE3+AF3)</f>
        <v>0.8615900383141762</v>
      </c>
      <c r="AI3" s="1">
        <f>W3/P3</f>
        <v>0.8685446009389671</v>
      </c>
      <c r="AJ3" s="2">
        <f>MAX(0.001,Z3)/MAX(0.001,Q3)</f>
        <v>0.32432432432432434</v>
      </c>
      <c r="AK3" s="6">
        <f>NORMSINV(AI3)-NORMSINV(AJ3)</f>
        <v>1.575178322961235</v>
      </c>
      <c r="AL3" s="1">
        <f>(T3+X3)/P3</f>
        <v>0.8532863849765259</v>
      </c>
      <c r="AM3" s="1">
        <f>(U3+Y3)/P3</f>
        <v>0.8597417840375586</v>
      </c>
      <c r="AN3" s="2">
        <f>(T3+V3)/O3</f>
        <v>0.7835365853658537</v>
      </c>
      <c r="AO3" s="1"/>
      <c r="AP3" s="1">
        <f>AM3-AL3</f>
        <v>0.006455399061032763</v>
      </c>
      <c r="AQ3" s="1"/>
    </row>
    <row r="4" spans="1:42" ht="12.75">
      <c r="A4">
        <v>2</v>
      </c>
      <c r="B4">
        <v>651</v>
      </c>
      <c r="C4">
        <v>113</v>
      </c>
      <c r="D4">
        <v>117</v>
      </c>
      <c r="E4">
        <v>500</v>
      </c>
      <c r="F4">
        <v>6</v>
      </c>
      <c r="G4">
        <v>634</v>
      </c>
      <c r="H4">
        <v>756</v>
      </c>
      <c r="I4">
        <v>113</v>
      </c>
      <c r="J4">
        <v>117</v>
      </c>
      <c r="K4">
        <v>500</v>
      </c>
      <c r="L4">
        <v>23</v>
      </c>
      <c r="M4">
        <v>529</v>
      </c>
      <c r="O4">
        <f aca="true" t="shared" si="0" ref="O4:O27">B4+G4+C4+D4+E4</f>
        <v>2015</v>
      </c>
      <c r="P4">
        <f aca="true" t="shared" si="1" ref="P4:P27">B4+G4+E4</f>
        <v>1785</v>
      </c>
      <c r="Q4">
        <f aca="true" t="shared" si="2" ref="Q4:Q27">C4+D4</f>
        <v>230</v>
      </c>
      <c r="R4" s="1">
        <f aca="true" t="shared" si="3" ref="R4:R27">P4/O4</f>
        <v>0.8858560794044665</v>
      </c>
      <c r="S4" s="1">
        <f aca="true" t="shared" si="4" ref="S4:S27">Q4/O4</f>
        <v>0.1141439205955335</v>
      </c>
      <c r="T4" s="3">
        <f aca="true" t="shared" si="5" ref="T4:T27">B4</f>
        <v>651</v>
      </c>
      <c r="U4" s="3">
        <f aca="true" t="shared" si="6" ref="U4:U27">H4</f>
        <v>756</v>
      </c>
      <c r="V4" s="3">
        <f aca="true" t="shared" si="7" ref="V4:V27">C4</f>
        <v>113</v>
      </c>
      <c r="W4" s="3">
        <f aca="true" t="shared" si="8" ref="W4:W27">B4+G4</f>
        <v>1285</v>
      </c>
      <c r="X4" s="3">
        <f aca="true" t="shared" si="9" ref="X4:X27">F4</f>
        <v>6</v>
      </c>
      <c r="Y4" s="3">
        <f aca="true" t="shared" si="10" ref="Y4:Y27">L4</f>
        <v>23</v>
      </c>
      <c r="Z4" s="3">
        <f aca="true" t="shared" si="11" ref="Z4:AA27">D4</f>
        <v>117</v>
      </c>
      <c r="AA4" s="3">
        <f t="shared" si="11"/>
        <v>500</v>
      </c>
      <c r="AB4" s="1">
        <f aca="true" t="shared" si="12" ref="AB4:AB27">(T4+V4)/(W4+V4+Z4)</f>
        <v>0.5042904290429043</v>
      </c>
      <c r="AC4" s="1">
        <f aca="true" t="shared" si="13" ref="AC4:AC27">(T4+V4)/(W4+V4+AA4)</f>
        <v>0.40252897787144365</v>
      </c>
      <c r="AD4" s="1">
        <f aca="true" t="shared" si="14" ref="AD4:AD27">2*AB4*AC4/(AB4+AC4)</f>
        <v>0.4476999707002637</v>
      </c>
      <c r="AE4" s="1">
        <f aca="true" t="shared" si="15" ref="AE4:AE27">(U4+V4)/(W4+V4+Z4)</f>
        <v>0.5735973597359736</v>
      </c>
      <c r="AF4" s="1">
        <f aca="true" t="shared" si="16" ref="AF4:AF27">(U4+V4)/(W4+V4+AA4)</f>
        <v>0.45785036880927293</v>
      </c>
      <c r="AG4" s="1">
        <f aca="true" t="shared" si="17" ref="AG4:AG27">2*AE4*AF4/(AE4+AF4)</f>
        <v>0.5092294169352475</v>
      </c>
      <c r="AI4" s="1">
        <f aca="true" t="shared" si="18" ref="AI4:AI27">W4/P4</f>
        <v>0.7198879551820728</v>
      </c>
      <c r="AJ4" s="2">
        <f aca="true" t="shared" si="19" ref="AJ4:AJ27">MAX(0.001,Z4)/MAX(0.001,Q4)</f>
        <v>0.508695652173913</v>
      </c>
      <c r="AK4" s="6">
        <f aca="true" t="shared" si="20" ref="AK4:AK27">NORMSINV(AI4)-NORMSINV(AJ4)</f>
        <v>0.5607101667544264</v>
      </c>
      <c r="AL4" s="1">
        <f aca="true" t="shared" si="21" ref="AL4:AL27">(T4+X4)/P4</f>
        <v>0.3680672268907563</v>
      </c>
      <c r="AM4" s="1">
        <f aca="true" t="shared" si="22" ref="AM4:AM27">(U4+Y4)/P4</f>
        <v>0.43641456582633054</v>
      </c>
      <c r="AN4" s="2">
        <f aca="true" t="shared" si="23" ref="AN4:AN27">(T4+V4)/O4</f>
        <v>0.3791563275434243</v>
      </c>
      <c r="AO4" s="1"/>
      <c r="AP4" s="1">
        <f aca="true" t="shared" si="24" ref="AP4:AP27">AM4-AL4</f>
        <v>0.06834733893557421</v>
      </c>
    </row>
    <row r="5" spans="1:42" ht="12.75">
      <c r="A5">
        <v>3</v>
      </c>
      <c r="B5">
        <v>1532</v>
      </c>
      <c r="C5">
        <v>642</v>
      </c>
      <c r="D5">
        <v>69</v>
      </c>
      <c r="E5">
        <v>248</v>
      </c>
      <c r="F5">
        <v>7</v>
      </c>
      <c r="G5">
        <v>94</v>
      </c>
      <c r="H5">
        <v>1532</v>
      </c>
      <c r="I5">
        <v>642</v>
      </c>
      <c r="J5">
        <v>69</v>
      </c>
      <c r="K5">
        <v>248</v>
      </c>
      <c r="L5">
        <v>8</v>
      </c>
      <c r="M5">
        <v>94</v>
      </c>
      <c r="O5">
        <f t="shared" si="0"/>
        <v>2585</v>
      </c>
      <c r="P5">
        <f t="shared" si="1"/>
        <v>1874</v>
      </c>
      <c r="Q5">
        <f t="shared" si="2"/>
        <v>711</v>
      </c>
      <c r="R5" s="1">
        <f t="shared" si="3"/>
        <v>0.7249516441005802</v>
      </c>
      <c r="S5" s="1">
        <f t="shared" si="4"/>
        <v>0.2750483558994197</v>
      </c>
      <c r="T5" s="3">
        <f t="shared" si="5"/>
        <v>1532</v>
      </c>
      <c r="U5" s="3">
        <f t="shared" si="6"/>
        <v>1532</v>
      </c>
      <c r="V5" s="3">
        <f t="shared" si="7"/>
        <v>642</v>
      </c>
      <c r="W5" s="3">
        <f t="shared" si="8"/>
        <v>1626</v>
      </c>
      <c r="X5" s="3">
        <f t="shared" si="9"/>
        <v>7</v>
      </c>
      <c r="Y5" s="3">
        <f t="shared" si="10"/>
        <v>8</v>
      </c>
      <c r="Z5" s="3">
        <f t="shared" si="11"/>
        <v>69</v>
      </c>
      <c r="AA5" s="3">
        <f t="shared" si="11"/>
        <v>248</v>
      </c>
      <c r="AB5" s="1">
        <f t="shared" si="12"/>
        <v>0.9302524604193411</v>
      </c>
      <c r="AC5" s="1">
        <f t="shared" si="13"/>
        <v>0.8640699523052464</v>
      </c>
      <c r="AD5" s="1">
        <f t="shared" si="14"/>
        <v>0.8959406552647847</v>
      </c>
      <c r="AE5" s="1">
        <f t="shared" si="15"/>
        <v>0.9302524604193411</v>
      </c>
      <c r="AF5" s="1">
        <f t="shared" si="16"/>
        <v>0.8640699523052464</v>
      </c>
      <c r="AG5" s="1">
        <f t="shared" si="17"/>
        <v>0.8959406552647847</v>
      </c>
      <c r="AI5" s="1">
        <f t="shared" si="18"/>
        <v>0.8676627534685165</v>
      </c>
      <c r="AJ5" s="2">
        <f t="shared" si="19"/>
        <v>0.0970464135021097</v>
      </c>
      <c r="AK5" s="6">
        <f t="shared" si="20"/>
        <v>2.41397747467237</v>
      </c>
      <c r="AL5" s="1">
        <f t="shared" si="21"/>
        <v>0.8212379935965849</v>
      </c>
      <c r="AM5" s="1">
        <f t="shared" si="22"/>
        <v>0.8217716115261473</v>
      </c>
      <c r="AN5" s="2">
        <f t="shared" si="23"/>
        <v>0.8410058027079303</v>
      </c>
      <c r="AO5" s="1"/>
      <c r="AP5" s="1">
        <f t="shared" si="24"/>
        <v>0.0005336179295624133</v>
      </c>
    </row>
    <row r="6" spans="1:42" ht="12.75">
      <c r="A6">
        <v>4</v>
      </c>
      <c r="B6">
        <v>1039</v>
      </c>
      <c r="C6">
        <v>325</v>
      </c>
      <c r="D6">
        <v>616</v>
      </c>
      <c r="E6">
        <v>102</v>
      </c>
      <c r="F6">
        <v>32</v>
      </c>
      <c r="G6">
        <v>314</v>
      </c>
      <c r="H6">
        <v>1074</v>
      </c>
      <c r="I6">
        <v>325</v>
      </c>
      <c r="J6">
        <v>616</v>
      </c>
      <c r="K6">
        <v>102</v>
      </c>
      <c r="L6">
        <v>32</v>
      </c>
      <c r="M6">
        <v>279</v>
      </c>
      <c r="O6">
        <f t="shared" si="0"/>
        <v>2396</v>
      </c>
      <c r="P6">
        <f t="shared" si="1"/>
        <v>1455</v>
      </c>
      <c r="Q6">
        <f t="shared" si="2"/>
        <v>941</v>
      </c>
      <c r="R6" s="1">
        <f t="shared" si="3"/>
        <v>0.6072621035058431</v>
      </c>
      <c r="S6" s="1">
        <f t="shared" si="4"/>
        <v>0.3927378964941569</v>
      </c>
      <c r="T6" s="3">
        <f t="shared" si="5"/>
        <v>1039</v>
      </c>
      <c r="U6" s="3">
        <f t="shared" si="6"/>
        <v>1074</v>
      </c>
      <c r="V6" s="3">
        <f t="shared" si="7"/>
        <v>325</v>
      </c>
      <c r="W6" s="3">
        <f t="shared" si="8"/>
        <v>1353</v>
      </c>
      <c r="X6" s="3">
        <f t="shared" si="9"/>
        <v>32</v>
      </c>
      <c r="Y6" s="3">
        <f t="shared" si="10"/>
        <v>32</v>
      </c>
      <c r="Z6" s="3">
        <f t="shared" si="11"/>
        <v>616</v>
      </c>
      <c r="AA6" s="3">
        <f t="shared" si="11"/>
        <v>102</v>
      </c>
      <c r="AB6" s="1">
        <f t="shared" si="12"/>
        <v>0.5945945945945946</v>
      </c>
      <c r="AC6" s="1">
        <f t="shared" si="13"/>
        <v>0.7662921348314606</v>
      </c>
      <c r="AD6" s="1">
        <f t="shared" si="14"/>
        <v>0.6696121747668139</v>
      </c>
      <c r="AE6" s="1">
        <f t="shared" si="15"/>
        <v>0.6098517872711421</v>
      </c>
      <c r="AF6" s="1">
        <f t="shared" si="16"/>
        <v>0.7859550561797752</v>
      </c>
      <c r="AG6" s="1">
        <f t="shared" si="17"/>
        <v>0.6867943053510063</v>
      </c>
      <c r="AI6" s="1">
        <f t="shared" si="18"/>
        <v>0.9298969072164949</v>
      </c>
      <c r="AJ6" s="2">
        <f t="shared" si="19"/>
        <v>0.6546227417640808</v>
      </c>
      <c r="AK6" s="6">
        <f t="shared" si="20"/>
        <v>1.0771924434705415</v>
      </c>
      <c r="AL6" s="1">
        <f t="shared" si="21"/>
        <v>0.7360824742268042</v>
      </c>
      <c r="AM6" s="1">
        <f t="shared" si="22"/>
        <v>0.7601374570446735</v>
      </c>
      <c r="AN6" s="2">
        <f t="shared" si="23"/>
        <v>0.5692821368948247</v>
      </c>
      <c r="AO6" s="1"/>
      <c r="AP6" s="1">
        <f t="shared" si="24"/>
        <v>0.02405498281786933</v>
      </c>
    </row>
    <row r="7" spans="1:42" ht="12.75">
      <c r="A7">
        <v>5</v>
      </c>
      <c r="B7">
        <v>4873</v>
      </c>
      <c r="C7">
        <v>0</v>
      </c>
      <c r="D7">
        <v>0</v>
      </c>
      <c r="E7">
        <v>225</v>
      </c>
      <c r="F7">
        <v>57</v>
      </c>
      <c r="G7">
        <v>3422</v>
      </c>
      <c r="H7">
        <v>5126</v>
      </c>
      <c r="I7">
        <v>0</v>
      </c>
      <c r="J7">
        <v>0</v>
      </c>
      <c r="K7">
        <v>225</v>
      </c>
      <c r="L7">
        <v>58</v>
      </c>
      <c r="M7">
        <v>3169</v>
      </c>
      <c r="O7">
        <f t="shared" si="0"/>
        <v>8520</v>
      </c>
      <c r="P7">
        <f t="shared" si="1"/>
        <v>8520</v>
      </c>
      <c r="Q7">
        <f t="shared" si="2"/>
        <v>0</v>
      </c>
      <c r="R7" s="1">
        <f t="shared" si="3"/>
        <v>1</v>
      </c>
      <c r="S7" s="1">
        <f t="shared" si="4"/>
        <v>0</v>
      </c>
      <c r="T7" s="3">
        <f t="shared" si="5"/>
        <v>4873</v>
      </c>
      <c r="U7" s="3">
        <f t="shared" si="6"/>
        <v>5126</v>
      </c>
      <c r="V7" s="3">
        <f t="shared" si="7"/>
        <v>0</v>
      </c>
      <c r="W7" s="3">
        <f t="shared" si="8"/>
        <v>8295</v>
      </c>
      <c r="X7" s="3">
        <f t="shared" si="9"/>
        <v>57</v>
      </c>
      <c r="Y7" s="3">
        <f t="shared" si="10"/>
        <v>58</v>
      </c>
      <c r="Z7" s="3">
        <f t="shared" si="11"/>
        <v>0</v>
      </c>
      <c r="AA7" s="3">
        <f t="shared" si="11"/>
        <v>225</v>
      </c>
      <c r="AB7" s="1">
        <f t="shared" si="12"/>
        <v>0.587462326702833</v>
      </c>
      <c r="AC7" s="1">
        <f t="shared" si="13"/>
        <v>0.5719483568075118</v>
      </c>
      <c r="AD7" s="1">
        <f t="shared" si="14"/>
        <v>0.5796015462384776</v>
      </c>
      <c r="AE7" s="1">
        <f t="shared" si="15"/>
        <v>0.6179626280892103</v>
      </c>
      <c r="AF7" s="1">
        <f t="shared" si="16"/>
        <v>0.6016431924882629</v>
      </c>
      <c r="AG7" s="1">
        <f t="shared" si="17"/>
        <v>0.6096937258400239</v>
      </c>
      <c r="AI7" s="1">
        <f t="shared" si="18"/>
        <v>0.9735915492957746</v>
      </c>
      <c r="AJ7" s="2">
        <f>MAX(0.001,Z7)/MAX(0.001,Q7)</f>
        <v>1</v>
      </c>
      <c r="AK7" s="6" t="e">
        <f t="shared" si="20"/>
        <v>#NUM!</v>
      </c>
      <c r="AL7" s="1">
        <f t="shared" si="21"/>
        <v>0.5786384976525821</v>
      </c>
      <c r="AM7" s="1">
        <f t="shared" si="22"/>
        <v>0.6084507042253521</v>
      </c>
      <c r="AN7" s="2">
        <f t="shared" si="23"/>
        <v>0.5719483568075118</v>
      </c>
      <c r="AO7" s="1"/>
      <c r="AP7" s="1">
        <f t="shared" si="24"/>
        <v>0.02981220657276995</v>
      </c>
    </row>
    <row r="8" spans="1:42" ht="12.75">
      <c r="A8">
        <v>6</v>
      </c>
      <c r="B8">
        <v>947</v>
      </c>
      <c r="C8">
        <v>389</v>
      </c>
      <c r="D8">
        <v>217</v>
      </c>
      <c r="E8">
        <v>112</v>
      </c>
      <c r="F8">
        <v>35</v>
      </c>
      <c r="G8">
        <v>89</v>
      </c>
      <c r="H8">
        <v>965</v>
      </c>
      <c r="I8">
        <v>389</v>
      </c>
      <c r="J8">
        <v>217</v>
      </c>
      <c r="K8">
        <v>112</v>
      </c>
      <c r="L8">
        <v>36</v>
      </c>
      <c r="M8">
        <v>71</v>
      </c>
      <c r="O8">
        <f t="shared" si="0"/>
        <v>1754</v>
      </c>
      <c r="P8">
        <f t="shared" si="1"/>
        <v>1148</v>
      </c>
      <c r="Q8">
        <f t="shared" si="2"/>
        <v>606</v>
      </c>
      <c r="R8" s="1">
        <f t="shared" si="3"/>
        <v>0.6545039908779932</v>
      </c>
      <c r="S8" s="1">
        <f t="shared" si="4"/>
        <v>0.34549600912200684</v>
      </c>
      <c r="T8" s="3">
        <f t="shared" si="5"/>
        <v>947</v>
      </c>
      <c r="U8" s="3">
        <f t="shared" si="6"/>
        <v>965</v>
      </c>
      <c r="V8" s="3">
        <f t="shared" si="7"/>
        <v>389</v>
      </c>
      <c r="W8" s="3">
        <f t="shared" si="8"/>
        <v>1036</v>
      </c>
      <c r="X8" s="3">
        <f t="shared" si="9"/>
        <v>35</v>
      </c>
      <c r="Y8" s="3">
        <f t="shared" si="10"/>
        <v>36</v>
      </c>
      <c r="Z8" s="3">
        <f t="shared" si="11"/>
        <v>217</v>
      </c>
      <c r="AA8" s="3">
        <f t="shared" si="11"/>
        <v>112</v>
      </c>
      <c r="AB8" s="1">
        <f t="shared" si="12"/>
        <v>0.8136419001218027</v>
      </c>
      <c r="AC8" s="1">
        <f t="shared" si="13"/>
        <v>0.8692257644762524</v>
      </c>
      <c r="AD8" s="1">
        <f t="shared" si="14"/>
        <v>0.8405158854985845</v>
      </c>
      <c r="AE8" s="1">
        <f t="shared" si="15"/>
        <v>0.8246041412911084</v>
      </c>
      <c r="AF8" s="1">
        <f t="shared" si="16"/>
        <v>0.8809368900455433</v>
      </c>
      <c r="AG8" s="1">
        <f t="shared" si="17"/>
        <v>0.8518402013211702</v>
      </c>
      <c r="AI8" s="1">
        <f t="shared" si="18"/>
        <v>0.9024390243902439</v>
      </c>
      <c r="AJ8" s="2">
        <f t="shared" si="19"/>
        <v>0.3580858085808581</v>
      </c>
      <c r="AK8" s="6">
        <f t="shared" si="20"/>
        <v>1.6591555824406954</v>
      </c>
      <c r="AL8" s="1">
        <f t="shared" si="21"/>
        <v>0.8554006968641115</v>
      </c>
      <c r="AM8" s="1">
        <f t="shared" si="22"/>
        <v>0.8719512195121951</v>
      </c>
      <c r="AN8" s="2">
        <f t="shared" si="23"/>
        <v>0.7616875712656784</v>
      </c>
      <c r="AO8" s="1"/>
      <c r="AP8" s="1">
        <f t="shared" si="24"/>
        <v>0.016550522648083654</v>
      </c>
    </row>
    <row r="9" spans="1:42" ht="12.75">
      <c r="A9">
        <v>7</v>
      </c>
      <c r="B9">
        <v>1712</v>
      </c>
      <c r="C9">
        <v>413</v>
      </c>
      <c r="D9">
        <v>80</v>
      </c>
      <c r="E9">
        <v>271</v>
      </c>
      <c r="F9">
        <v>59</v>
      </c>
      <c r="G9">
        <v>89</v>
      </c>
      <c r="H9">
        <v>1712</v>
      </c>
      <c r="I9">
        <v>413</v>
      </c>
      <c r="J9">
        <v>80</v>
      </c>
      <c r="K9">
        <v>271</v>
      </c>
      <c r="L9">
        <v>60</v>
      </c>
      <c r="M9">
        <v>89</v>
      </c>
      <c r="O9">
        <f t="shared" si="0"/>
        <v>2565</v>
      </c>
      <c r="P9">
        <f t="shared" si="1"/>
        <v>2072</v>
      </c>
      <c r="Q9">
        <f t="shared" si="2"/>
        <v>493</v>
      </c>
      <c r="R9" s="1">
        <f t="shared" si="3"/>
        <v>0.8077972709551657</v>
      </c>
      <c r="S9" s="1">
        <f t="shared" si="4"/>
        <v>0.19220272904483432</v>
      </c>
      <c r="T9" s="3">
        <f t="shared" si="5"/>
        <v>1712</v>
      </c>
      <c r="U9" s="3">
        <f t="shared" si="6"/>
        <v>1712</v>
      </c>
      <c r="V9" s="3">
        <f t="shared" si="7"/>
        <v>413</v>
      </c>
      <c r="W9" s="3">
        <f t="shared" si="8"/>
        <v>1801</v>
      </c>
      <c r="X9" s="3">
        <f t="shared" si="9"/>
        <v>59</v>
      </c>
      <c r="Y9" s="3">
        <f t="shared" si="10"/>
        <v>60</v>
      </c>
      <c r="Z9" s="3">
        <f t="shared" si="11"/>
        <v>80</v>
      </c>
      <c r="AA9" s="3">
        <f t="shared" si="11"/>
        <v>271</v>
      </c>
      <c r="AB9" s="1">
        <f t="shared" si="12"/>
        <v>0.9263295553618134</v>
      </c>
      <c r="AC9" s="1">
        <f t="shared" si="13"/>
        <v>0.8551307847082495</v>
      </c>
      <c r="AD9" s="1">
        <f t="shared" si="14"/>
        <v>0.8893073864825277</v>
      </c>
      <c r="AE9" s="1">
        <f t="shared" si="15"/>
        <v>0.9263295553618134</v>
      </c>
      <c r="AF9" s="1">
        <f t="shared" si="16"/>
        <v>0.8551307847082495</v>
      </c>
      <c r="AG9" s="1">
        <f t="shared" si="17"/>
        <v>0.8893073864825277</v>
      </c>
      <c r="AI9" s="1">
        <f t="shared" si="18"/>
        <v>0.8692084942084942</v>
      </c>
      <c r="AJ9" s="2">
        <f t="shared" si="19"/>
        <v>0.16227180527383367</v>
      </c>
      <c r="AK9" s="6">
        <f t="shared" si="20"/>
        <v>2.1078214733324527</v>
      </c>
      <c r="AL9" s="1">
        <f t="shared" si="21"/>
        <v>0.8547297297297297</v>
      </c>
      <c r="AM9" s="1">
        <f t="shared" si="22"/>
        <v>0.8552123552123552</v>
      </c>
      <c r="AN9" s="2">
        <f t="shared" si="23"/>
        <v>0.8284600389863548</v>
      </c>
      <c r="AO9" s="1"/>
      <c r="AP9" s="1">
        <f t="shared" si="24"/>
        <v>0.0004826254826254539</v>
      </c>
    </row>
    <row r="10" spans="1:42" ht="12.75">
      <c r="A10">
        <v>8</v>
      </c>
      <c r="B10">
        <v>1676</v>
      </c>
      <c r="C10">
        <v>712</v>
      </c>
      <c r="D10">
        <v>201</v>
      </c>
      <c r="E10">
        <v>624</v>
      </c>
      <c r="F10">
        <v>48</v>
      </c>
      <c r="G10">
        <v>111</v>
      </c>
      <c r="H10">
        <v>1678</v>
      </c>
      <c r="I10">
        <v>712</v>
      </c>
      <c r="J10">
        <v>201</v>
      </c>
      <c r="K10">
        <v>624</v>
      </c>
      <c r="L10">
        <v>66</v>
      </c>
      <c r="M10">
        <v>109</v>
      </c>
      <c r="O10">
        <f t="shared" si="0"/>
        <v>3324</v>
      </c>
      <c r="P10">
        <f t="shared" si="1"/>
        <v>2411</v>
      </c>
      <c r="Q10">
        <f t="shared" si="2"/>
        <v>913</v>
      </c>
      <c r="R10" s="1">
        <f t="shared" si="3"/>
        <v>0.7253309265944645</v>
      </c>
      <c r="S10" s="1">
        <f t="shared" si="4"/>
        <v>0.2746690734055355</v>
      </c>
      <c r="T10" s="3">
        <f t="shared" si="5"/>
        <v>1676</v>
      </c>
      <c r="U10" s="3">
        <f t="shared" si="6"/>
        <v>1678</v>
      </c>
      <c r="V10" s="3">
        <f t="shared" si="7"/>
        <v>712</v>
      </c>
      <c r="W10" s="3">
        <f t="shared" si="8"/>
        <v>1787</v>
      </c>
      <c r="X10" s="3">
        <f t="shared" si="9"/>
        <v>48</v>
      </c>
      <c r="Y10" s="3">
        <f t="shared" si="10"/>
        <v>66</v>
      </c>
      <c r="Z10" s="3">
        <f t="shared" si="11"/>
        <v>201</v>
      </c>
      <c r="AA10" s="3">
        <f t="shared" si="11"/>
        <v>624</v>
      </c>
      <c r="AB10" s="1">
        <f t="shared" si="12"/>
        <v>0.8844444444444445</v>
      </c>
      <c r="AC10" s="1">
        <f t="shared" si="13"/>
        <v>0.7646493756003843</v>
      </c>
      <c r="AD10" s="1">
        <f t="shared" si="14"/>
        <v>0.8201957753735188</v>
      </c>
      <c r="AE10" s="1">
        <f t="shared" si="15"/>
        <v>0.8851851851851852</v>
      </c>
      <c r="AF10" s="1">
        <f t="shared" si="16"/>
        <v>0.7652897854626961</v>
      </c>
      <c r="AG10" s="1">
        <f t="shared" si="17"/>
        <v>0.8208827065086726</v>
      </c>
      <c r="AI10" s="1">
        <f t="shared" si="18"/>
        <v>0.7411862297801742</v>
      </c>
      <c r="AJ10" s="2">
        <f t="shared" si="19"/>
        <v>0.22015334063526834</v>
      </c>
      <c r="AK10" s="6">
        <f t="shared" si="20"/>
        <v>1.4186818003025805</v>
      </c>
      <c r="AL10" s="1">
        <f t="shared" si="21"/>
        <v>0.7150559933637495</v>
      </c>
      <c r="AM10" s="1">
        <f t="shared" si="22"/>
        <v>0.7233513065118208</v>
      </c>
      <c r="AN10" s="2">
        <f t="shared" si="23"/>
        <v>0.7184115523465704</v>
      </c>
      <c r="AO10" s="1"/>
      <c r="AP10" s="1">
        <f t="shared" si="24"/>
        <v>0.008295313148071304</v>
      </c>
    </row>
    <row r="11" spans="1:42" ht="12.75">
      <c r="A11">
        <v>9</v>
      </c>
      <c r="B11">
        <v>781</v>
      </c>
      <c r="C11">
        <v>0</v>
      </c>
      <c r="D11">
        <v>0</v>
      </c>
      <c r="E11">
        <v>1104</v>
      </c>
      <c r="F11">
        <v>16</v>
      </c>
      <c r="G11">
        <v>1235</v>
      </c>
      <c r="H11">
        <v>976</v>
      </c>
      <c r="I11">
        <v>0</v>
      </c>
      <c r="J11">
        <v>0</v>
      </c>
      <c r="K11">
        <v>1104</v>
      </c>
      <c r="L11">
        <v>26</v>
      </c>
      <c r="M11">
        <v>1040</v>
      </c>
      <c r="O11">
        <f>B11+G11+C11+D11+E11+FIXES!E11</f>
        <v>3120</v>
      </c>
      <c r="P11">
        <f>B11+G11+E11+FIXES!E11</f>
        <v>3120</v>
      </c>
      <c r="Q11">
        <f t="shared" si="2"/>
        <v>0</v>
      </c>
      <c r="R11" s="1">
        <f t="shared" si="3"/>
        <v>1</v>
      </c>
      <c r="S11" s="1">
        <f t="shared" si="4"/>
        <v>0</v>
      </c>
      <c r="T11" s="3">
        <f t="shared" si="5"/>
        <v>781</v>
      </c>
      <c r="U11" s="3">
        <f t="shared" si="6"/>
        <v>976</v>
      </c>
      <c r="V11" s="3">
        <f t="shared" si="7"/>
        <v>0</v>
      </c>
      <c r="W11" s="3">
        <f t="shared" si="8"/>
        <v>2016</v>
      </c>
      <c r="X11" s="3">
        <f t="shared" si="9"/>
        <v>16</v>
      </c>
      <c r="Y11" s="3">
        <f t="shared" si="10"/>
        <v>26</v>
      </c>
      <c r="Z11" s="3">
        <f t="shared" si="11"/>
        <v>0</v>
      </c>
      <c r="AA11" s="3">
        <f>E11+FIXES!E11</f>
        <v>1104</v>
      </c>
      <c r="AB11" s="1">
        <f t="shared" si="12"/>
        <v>0.38740079365079366</v>
      </c>
      <c r="AC11" s="1">
        <f t="shared" si="13"/>
        <v>0.2503205128205128</v>
      </c>
      <c r="AD11" s="1">
        <f t="shared" si="14"/>
        <v>0.3041277258566978</v>
      </c>
      <c r="AE11" s="1">
        <f t="shared" si="15"/>
        <v>0.48412698412698413</v>
      </c>
      <c r="AF11" s="1">
        <f t="shared" si="16"/>
        <v>0.3128205128205128</v>
      </c>
      <c r="AG11" s="1">
        <f t="shared" si="17"/>
        <v>0.38006230529595014</v>
      </c>
      <c r="AI11" s="1">
        <f t="shared" si="18"/>
        <v>0.6461538461538462</v>
      </c>
      <c r="AJ11" s="2">
        <f t="shared" si="19"/>
        <v>1</v>
      </c>
      <c r="AK11" s="6" t="e">
        <f t="shared" si="20"/>
        <v>#NUM!</v>
      </c>
      <c r="AL11" s="1">
        <f t="shared" si="21"/>
        <v>0.25544871794871793</v>
      </c>
      <c r="AM11" s="1">
        <f t="shared" si="22"/>
        <v>0.3211538461538462</v>
      </c>
      <c r="AN11" s="2">
        <f t="shared" si="23"/>
        <v>0.2503205128205128</v>
      </c>
      <c r="AO11" s="1"/>
      <c r="AP11" s="1">
        <f t="shared" si="24"/>
        <v>0.06570512820512825</v>
      </c>
    </row>
    <row r="12" spans="1:42" ht="12.75">
      <c r="A12">
        <v>10</v>
      </c>
      <c r="B12">
        <v>674</v>
      </c>
      <c r="C12">
        <v>514</v>
      </c>
      <c r="D12">
        <v>65</v>
      </c>
      <c r="E12">
        <v>213</v>
      </c>
      <c r="F12">
        <v>10</v>
      </c>
      <c r="G12">
        <v>144</v>
      </c>
      <c r="H12">
        <v>674</v>
      </c>
      <c r="I12">
        <v>514</v>
      </c>
      <c r="J12">
        <v>65</v>
      </c>
      <c r="K12">
        <v>213</v>
      </c>
      <c r="L12">
        <v>20</v>
      </c>
      <c r="M12">
        <v>144</v>
      </c>
      <c r="O12">
        <f t="shared" si="0"/>
        <v>1610</v>
      </c>
      <c r="P12">
        <f t="shared" si="1"/>
        <v>1031</v>
      </c>
      <c r="Q12">
        <f t="shared" si="2"/>
        <v>579</v>
      </c>
      <c r="R12" s="1">
        <f t="shared" si="3"/>
        <v>0.6403726708074534</v>
      </c>
      <c r="S12" s="1">
        <f t="shared" si="4"/>
        <v>0.3596273291925466</v>
      </c>
      <c r="T12" s="3">
        <f t="shared" si="5"/>
        <v>674</v>
      </c>
      <c r="U12" s="3">
        <f t="shared" si="6"/>
        <v>674</v>
      </c>
      <c r="V12" s="3">
        <f t="shared" si="7"/>
        <v>514</v>
      </c>
      <c r="W12" s="3">
        <f t="shared" si="8"/>
        <v>818</v>
      </c>
      <c r="X12" s="3">
        <f t="shared" si="9"/>
        <v>10</v>
      </c>
      <c r="Y12" s="3">
        <f t="shared" si="10"/>
        <v>20</v>
      </c>
      <c r="Z12" s="3">
        <f t="shared" si="11"/>
        <v>65</v>
      </c>
      <c r="AA12" s="3">
        <f t="shared" si="11"/>
        <v>213</v>
      </c>
      <c r="AB12" s="1">
        <f t="shared" si="12"/>
        <v>0.8503937007874016</v>
      </c>
      <c r="AC12" s="1">
        <f t="shared" si="13"/>
        <v>0.7689320388349514</v>
      </c>
      <c r="AD12" s="1">
        <f t="shared" si="14"/>
        <v>0.8076138681169273</v>
      </c>
      <c r="AE12" s="1">
        <f t="shared" si="15"/>
        <v>0.8503937007874016</v>
      </c>
      <c r="AF12" s="1">
        <f t="shared" si="16"/>
        <v>0.7689320388349514</v>
      </c>
      <c r="AG12" s="1">
        <f t="shared" si="17"/>
        <v>0.8076138681169273</v>
      </c>
      <c r="AI12" s="1">
        <f t="shared" si="18"/>
        <v>0.7934044616876819</v>
      </c>
      <c r="AJ12" s="2">
        <f t="shared" si="19"/>
        <v>0.11226252158894647</v>
      </c>
      <c r="AK12" s="6">
        <f t="shared" si="20"/>
        <v>2.032874410265065</v>
      </c>
      <c r="AL12" s="1">
        <f t="shared" si="21"/>
        <v>0.6634335596508244</v>
      </c>
      <c r="AM12" s="1">
        <f t="shared" si="22"/>
        <v>0.6731328806983511</v>
      </c>
      <c r="AN12" s="2">
        <f t="shared" si="23"/>
        <v>0.737888198757764</v>
      </c>
      <c r="AO12" s="1"/>
      <c r="AP12" s="1">
        <f t="shared" si="24"/>
        <v>0.009699321047526688</v>
      </c>
    </row>
    <row r="13" spans="1:42" ht="12.75">
      <c r="A13">
        <v>11</v>
      </c>
      <c r="B13">
        <v>1654</v>
      </c>
      <c r="C13">
        <v>642</v>
      </c>
      <c r="D13">
        <v>39</v>
      </c>
      <c r="E13">
        <v>281</v>
      </c>
      <c r="F13">
        <v>27</v>
      </c>
      <c r="G13">
        <v>50</v>
      </c>
      <c r="H13">
        <v>1654</v>
      </c>
      <c r="I13">
        <v>642</v>
      </c>
      <c r="J13">
        <v>39</v>
      </c>
      <c r="K13">
        <v>281</v>
      </c>
      <c r="L13">
        <v>27</v>
      </c>
      <c r="M13">
        <v>50</v>
      </c>
      <c r="O13">
        <f t="shared" si="0"/>
        <v>2666</v>
      </c>
      <c r="P13">
        <f t="shared" si="1"/>
        <v>1985</v>
      </c>
      <c r="Q13">
        <f t="shared" si="2"/>
        <v>681</v>
      </c>
      <c r="R13" s="1">
        <f t="shared" si="3"/>
        <v>0.7445611402850713</v>
      </c>
      <c r="S13" s="1">
        <f t="shared" si="4"/>
        <v>0.25543885971492875</v>
      </c>
      <c r="T13" s="3">
        <f t="shared" si="5"/>
        <v>1654</v>
      </c>
      <c r="U13" s="3">
        <f t="shared" si="6"/>
        <v>1654</v>
      </c>
      <c r="V13" s="3">
        <f t="shared" si="7"/>
        <v>642</v>
      </c>
      <c r="W13" s="3">
        <f t="shared" si="8"/>
        <v>1704</v>
      </c>
      <c r="X13" s="3">
        <f t="shared" si="9"/>
        <v>27</v>
      </c>
      <c r="Y13" s="3">
        <f t="shared" si="10"/>
        <v>27</v>
      </c>
      <c r="Z13" s="3">
        <f t="shared" si="11"/>
        <v>39</v>
      </c>
      <c r="AA13" s="3">
        <f t="shared" si="11"/>
        <v>281</v>
      </c>
      <c r="AB13" s="1">
        <f t="shared" si="12"/>
        <v>0.9626834381551362</v>
      </c>
      <c r="AC13" s="1">
        <f t="shared" si="13"/>
        <v>0.874000761324705</v>
      </c>
      <c r="AD13" s="1">
        <f t="shared" si="14"/>
        <v>0.9162011173184358</v>
      </c>
      <c r="AE13" s="1">
        <f t="shared" si="15"/>
        <v>0.9626834381551362</v>
      </c>
      <c r="AF13" s="1">
        <f t="shared" si="16"/>
        <v>0.874000761324705</v>
      </c>
      <c r="AG13" s="1">
        <f t="shared" si="17"/>
        <v>0.9162011173184358</v>
      </c>
      <c r="AI13" s="1">
        <f t="shared" si="18"/>
        <v>0.8584382871536524</v>
      </c>
      <c r="AJ13" s="2">
        <f t="shared" si="19"/>
        <v>0.05726872246696035</v>
      </c>
      <c r="AK13" s="6">
        <f t="shared" si="20"/>
        <v>2.6514520202657783</v>
      </c>
      <c r="AL13" s="1">
        <f t="shared" si="21"/>
        <v>0.8468513853904283</v>
      </c>
      <c r="AM13" s="1">
        <f t="shared" si="22"/>
        <v>0.8468513853904283</v>
      </c>
      <c r="AN13" s="2">
        <f t="shared" si="23"/>
        <v>0.8612153038259565</v>
      </c>
      <c r="AO13" s="1"/>
      <c r="AP13" s="1">
        <f t="shared" si="24"/>
        <v>0</v>
      </c>
    </row>
    <row r="14" spans="1:42" ht="12.75">
      <c r="A14">
        <v>12</v>
      </c>
      <c r="B14">
        <v>391</v>
      </c>
      <c r="C14">
        <v>29</v>
      </c>
      <c r="D14">
        <v>26</v>
      </c>
      <c r="E14">
        <v>186</v>
      </c>
      <c r="F14">
        <v>0</v>
      </c>
      <c r="G14">
        <v>433</v>
      </c>
      <c r="H14">
        <v>487</v>
      </c>
      <c r="I14">
        <v>29</v>
      </c>
      <c r="J14">
        <v>26</v>
      </c>
      <c r="K14">
        <v>186</v>
      </c>
      <c r="L14">
        <v>0</v>
      </c>
      <c r="M14">
        <v>337</v>
      </c>
      <c r="O14">
        <f t="shared" si="0"/>
        <v>1065</v>
      </c>
      <c r="P14">
        <f t="shared" si="1"/>
        <v>1010</v>
      </c>
      <c r="Q14">
        <f t="shared" si="2"/>
        <v>55</v>
      </c>
      <c r="R14" s="1">
        <f t="shared" si="3"/>
        <v>0.9483568075117371</v>
      </c>
      <c r="S14" s="1">
        <f t="shared" si="4"/>
        <v>0.051643192488262914</v>
      </c>
      <c r="T14" s="3">
        <f t="shared" si="5"/>
        <v>391</v>
      </c>
      <c r="U14" s="3">
        <f t="shared" si="6"/>
        <v>487</v>
      </c>
      <c r="V14" s="3">
        <f t="shared" si="7"/>
        <v>29</v>
      </c>
      <c r="W14" s="3">
        <f t="shared" si="8"/>
        <v>824</v>
      </c>
      <c r="X14" s="3">
        <f t="shared" si="9"/>
        <v>0</v>
      </c>
      <c r="Y14" s="3">
        <f t="shared" si="10"/>
        <v>0</v>
      </c>
      <c r="Z14" s="3">
        <f t="shared" si="11"/>
        <v>26</v>
      </c>
      <c r="AA14" s="3">
        <f t="shared" si="11"/>
        <v>186</v>
      </c>
      <c r="AB14" s="1">
        <f t="shared" si="12"/>
        <v>0.4778156996587031</v>
      </c>
      <c r="AC14" s="1">
        <f t="shared" si="13"/>
        <v>0.40423484119345526</v>
      </c>
      <c r="AD14" s="1">
        <f t="shared" si="14"/>
        <v>0.437956204379562</v>
      </c>
      <c r="AE14" s="1">
        <f t="shared" si="15"/>
        <v>0.5870307167235495</v>
      </c>
      <c r="AF14" s="1">
        <f t="shared" si="16"/>
        <v>0.4966313763233879</v>
      </c>
      <c r="AG14" s="1">
        <f t="shared" si="17"/>
        <v>0.538060479666319</v>
      </c>
      <c r="AI14" s="1">
        <f t="shared" si="18"/>
        <v>0.8158415841584158</v>
      </c>
      <c r="AJ14" s="2">
        <f t="shared" si="19"/>
        <v>0.4727272727272727</v>
      </c>
      <c r="AK14" s="6">
        <f t="shared" si="20"/>
        <v>0.9680462885254242</v>
      </c>
      <c r="AL14" s="1">
        <f t="shared" si="21"/>
        <v>0.38712871287128714</v>
      </c>
      <c r="AM14" s="1">
        <f t="shared" si="22"/>
        <v>0.48217821782178216</v>
      </c>
      <c r="AN14" s="2">
        <f t="shared" si="23"/>
        <v>0.39436619718309857</v>
      </c>
      <c r="AO14" s="1"/>
      <c r="AP14" s="1">
        <f t="shared" si="24"/>
        <v>0.09504950495049502</v>
      </c>
    </row>
    <row r="15" spans="1:42" ht="12.75">
      <c r="A15">
        <v>13</v>
      </c>
      <c r="B15">
        <v>1501</v>
      </c>
      <c r="C15">
        <v>648</v>
      </c>
      <c r="D15">
        <v>210</v>
      </c>
      <c r="E15">
        <v>445</v>
      </c>
      <c r="F15">
        <v>46</v>
      </c>
      <c r="G15">
        <v>242</v>
      </c>
      <c r="H15">
        <v>1503</v>
      </c>
      <c r="I15">
        <v>648</v>
      </c>
      <c r="J15">
        <v>210</v>
      </c>
      <c r="K15">
        <v>445</v>
      </c>
      <c r="L15">
        <v>47</v>
      </c>
      <c r="M15">
        <v>240</v>
      </c>
      <c r="O15">
        <f t="shared" si="0"/>
        <v>3046</v>
      </c>
      <c r="P15">
        <f t="shared" si="1"/>
        <v>2188</v>
      </c>
      <c r="Q15">
        <f t="shared" si="2"/>
        <v>858</v>
      </c>
      <c r="R15" s="1">
        <f t="shared" si="3"/>
        <v>0.7183191070256073</v>
      </c>
      <c r="S15" s="1">
        <f t="shared" si="4"/>
        <v>0.28168089297439264</v>
      </c>
      <c r="T15" s="3">
        <f t="shared" si="5"/>
        <v>1501</v>
      </c>
      <c r="U15" s="3">
        <f t="shared" si="6"/>
        <v>1503</v>
      </c>
      <c r="V15" s="3">
        <f t="shared" si="7"/>
        <v>648</v>
      </c>
      <c r="W15" s="3">
        <f t="shared" si="8"/>
        <v>1743</v>
      </c>
      <c r="X15" s="3">
        <f t="shared" si="9"/>
        <v>46</v>
      </c>
      <c r="Y15" s="3">
        <f t="shared" si="10"/>
        <v>47</v>
      </c>
      <c r="Z15" s="3">
        <f t="shared" si="11"/>
        <v>210</v>
      </c>
      <c r="AA15" s="3">
        <f t="shared" si="11"/>
        <v>445</v>
      </c>
      <c r="AB15" s="1">
        <f t="shared" si="12"/>
        <v>0.8262206843521722</v>
      </c>
      <c r="AC15" s="1">
        <f t="shared" si="13"/>
        <v>0.7577574047954866</v>
      </c>
      <c r="AD15" s="1">
        <f t="shared" si="14"/>
        <v>0.7905094721353688</v>
      </c>
      <c r="AE15" s="1">
        <f t="shared" si="15"/>
        <v>0.8269896193771626</v>
      </c>
      <c r="AF15" s="1">
        <f t="shared" si="16"/>
        <v>0.7584626234132581</v>
      </c>
      <c r="AG15" s="1">
        <f t="shared" si="17"/>
        <v>0.7912451719698363</v>
      </c>
      <c r="AI15" s="1">
        <f t="shared" si="18"/>
        <v>0.796617915904936</v>
      </c>
      <c r="AJ15" s="2">
        <f t="shared" si="19"/>
        <v>0.24475524475524477</v>
      </c>
      <c r="AK15" s="6">
        <f t="shared" si="20"/>
        <v>1.5206885991564136</v>
      </c>
      <c r="AL15" s="1">
        <f t="shared" si="21"/>
        <v>0.7070383912248629</v>
      </c>
      <c r="AM15" s="1">
        <f t="shared" si="22"/>
        <v>0.7084095063985375</v>
      </c>
      <c r="AN15" s="2">
        <f t="shared" si="23"/>
        <v>0.7055154300722258</v>
      </c>
      <c r="AO15" s="1"/>
      <c r="AP15" s="1">
        <f t="shared" si="24"/>
        <v>0.0013711151736746086</v>
      </c>
    </row>
    <row r="16" spans="1:42" ht="12.75">
      <c r="A16">
        <v>14</v>
      </c>
      <c r="B16">
        <v>1684</v>
      </c>
      <c r="C16">
        <v>305</v>
      </c>
      <c r="D16">
        <v>104</v>
      </c>
      <c r="E16">
        <v>166</v>
      </c>
      <c r="F16">
        <v>97</v>
      </c>
      <c r="G16">
        <v>101</v>
      </c>
      <c r="H16">
        <v>1684</v>
      </c>
      <c r="I16">
        <v>305</v>
      </c>
      <c r="J16">
        <v>104</v>
      </c>
      <c r="K16">
        <v>166</v>
      </c>
      <c r="L16">
        <v>97</v>
      </c>
      <c r="M16">
        <v>101</v>
      </c>
      <c r="O16">
        <f t="shared" si="0"/>
        <v>2360</v>
      </c>
      <c r="P16">
        <f t="shared" si="1"/>
        <v>1951</v>
      </c>
      <c r="Q16">
        <f t="shared" si="2"/>
        <v>409</v>
      </c>
      <c r="R16" s="1">
        <f t="shared" si="3"/>
        <v>0.8266949152542373</v>
      </c>
      <c r="S16" s="1">
        <f t="shared" si="4"/>
        <v>0.1733050847457627</v>
      </c>
      <c r="T16" s="3">
        <f t="shared" si="5"/>
        <v>1684</v>
      </c>
      <c r="U16" s="3">
        <f t="shared" si="6"/>
        <v>1684</v>
      </c>
      <c r="V16" s="3">
        <f t="shared" si="7"/>
        <v>305</v>
      </c>
      <c r="W16" s="3">
        <f t="shared" si="8"/>
        <v>1785</v>
      </c>
      <c r="X16" s="3">
        <f t="shared" si="9"/>
        <v>97</v>
      </c>
      <c r="Y16" s="3">
        <f t="shared" si="10"/>
        <v>97</v>
      </c>
      <c r="Z16" s="3">
        <f t="shared" si="11"/>
        <v>104</v>
      </c>
      <c r="AA16" s="3">
        <f t="shared" si="11"/>
        <v>166</v>
      </c>
      <c r="AB16" s="1">
        <f t="shared" si="12"/>
        <v>0.906563354603464</v>
      </c>
      <c r="AC16" s="1">
        <f t="shared" si="13"/>
        <v>0.8816489361702128</v>
      </c>
      <c r="AD16" s="1">
        <f t="shared" si="14"/>
        <v>0.8939325842696629</v>
      </c>
      <c r="AE16" s="1">
        <f t="shared" si="15"/>
        <v>0.906563354603464</v>
      </c>
      <c r="AF16" s="1">
        <f t="shared" si="16"/>
        <v>0.8816489361702128</v>
      </c>
      <c r="AG16" s="1">
        <f t="shared" si="17"/>
        <v>0.8939325842696629</v>
      </c>
      <c r="AI16" s="1">
        <f t="shared" si="18"/>
        <v>0.9149154279856484</v>
      </c>
      <c r="AJ16" s="2">
        <f t="shared" si="19"/>
        <v>0.254278728606357</v>
      </c>
      <c r="AK16" s="6">
        <f t="shared" si="20"/>
        <v>2.032746212137988</v>
      </c>
      <c r="AL16" s="1">
        <f t="shared" si="21"/>
        <v>0.9128651973347002</v>
      </c>
      <c r="AM16" s="1">
        <f t="shared" si="22"/>
        <v>0.9128651973347002</v>
      </c>
      <c r="AN16" s="2">
        <f t="shared" si="23"/>
        <v>0.8427966101694915</v>
      </c>
      <c r="AO16" s="1"/>
      <c r="AP16" s="1">
        <f t="shared" si="24"/>
        <v>0</v>
      </c>
    </row>
    <row r="17" spans="1:42" ht="12.75">
      <c r="A17">
        <v>15</v>
      </c>
      <c r="B17">
        <v>1553</v>
      </c>
      <c r="C17">
        <v>433</v>
      </c>
      <c r="D17">
        <v>22</v>
      </c>
      <c r="E17">
        <v>444</v>
      </c>
      <c r="F17">
        <v>81</v>
      </c>
      <c r="G17">
        <v>22</v>
      </c>
      <c r="H17">
        <v>1553</v>
      </c>
      <c r="I17">
        <v>433</v>
      </c>
      <c r="J17">
        <v>22</v>
      </c>
      <c r="K17">
        <v>444</v>
      </c>
      <c r="L17">
        <v>81</v>
      </c>
      <c r="M17">
        <v>22</v>
      </c>
      <c r="O17">
        <f t="shared" si="0"/>
        <v>2474</v>
      </c>
      <c r="P17">
        <f t="shared" si="1"/>
        <v>2019</v>
      </c>
      <c r="Q17">
        <f t="shared" si="2"/>
        <v>455</v>
      </c>
      <c r="R17" s="1">
        <f t="shared" si="3"/>
        <v>0.8160873080032336</v>
      </c>
      <c r="S17" s="1">
        <f t="shared" si="4"/>
        <v>0.18391269199676638</v>
      </c>
      <c r="T17" s="3">
        <f t="shared" si="5"/>
        <v>1553</v>
      </c>
      <c r="U17" s="3">
        <f t="shared" si="6"/>
        <v>1553</v>
      </c>
      <c r="V17" s="3">
        <f t="shared" si="7"/>
        <v>433</v>
      </c>
      <c r="W17" s="3">
        <f t="shared" si="8"/>
        <v>1575</v>
      </c>
      <c r="X17" s="3">
        <f t="shared" si="9"/>
        <v>81</v>
      </c>
      <c r="Y17" s="3">
        <f t="shared" si="10"/>
        <v>81</v>
      </c>
      <c r="Z17" s="3">
        <f t="shared" si="11"/>
        <v>22</v>
      </c>
      <c r="AA17" s="3">
        <f t="shared" si="11"/>
        <v>444</v>
      </c>
      <c r="AB17" s="1">
        <f t="shared" si="12"/>
        <v>0.9783251231527094</v>
      </c>
      <c r="AC17" s="1">
        <f t="shared" si="13"/>
        <v>0.8099510603588908</v>
      </c>
      <c r="AD17" s="1">
        <f t="shared" si="14"/>
        <v>0.8862115127175368</v>
      </c>
      <c r="AE17" s="1">
        <f t="shared" si="15"/>
        <v>0.9783251231527094</v>
      </c>
      <c r="AF17" s="1">
        <f t="shared" si="16"/>
        <v>0.8099510603588908</v>
      </c>
      <c r="AG17" s="1">
        <f t="shared" si="17"/>
        <v>0.8862115127175368</v>
      </c>
      <c r="AI17" s="1">
        <f t="shared" si="18"/>
        <v>0.7800891530460624</v>
      </c>
      <c r="AJ17" s="2">
        <f t="shared" si="19"/>
        <v>0.04835164835164835</v>
      </c>
      <c r="AK17" s="6">
        <f t="shared" si="20"/>
        <v>2.433544449115715</v>
      </c>
      <c r="AL17" s="1">
        <f t="shared" si="21"/>
        <v>0.8093115403665181</v>
      </c>
      <c r="AM17" s="1">
        <f t="shared" si="22"/>
        <v>0.8093115403665181</v>
      </c>
      <c r="AN17" s="2">
        <f t="shared" si="23"/>
        <v>0.8027485852869847</v>
      </c>
      <c r="AO17" s="1"/>
      <c r="AP17" s="1">
        <f t="shared" si="24"/>
        <v>0</v>
      </c>
    </row>
    <row r="18" spans="1:42" ht="12.75">
      <c r="A18">
        <v>16</v>
      </c>
      <c r="B18">
        <v>1802</v>
      </c>
      <c r="C18">
        <v>549</v>
      </c>
      <c r="D18">
        <v>88</v>
      </c>
      <c r="E18">
        <v>394</v>
      </c>
      <c r="F18">
        <v>158</v>
      </c>
      <c r="G18">
        <v>83</v>
      </c>
      <c r="H18">
        <v>1803</v>
      </c>
      <c r="I18">
        <v>549</v>
      </c>
      <c r="J18">
        <v>88</v>
      </c>
      <c r="K18">
        <v>394</v>
      </c>
      <c r="L18">
        <v>159</v>
      </c>
      <c r="M18">
        <v>82</v>
      </c>
      <c r="O18">
        <f t="shared" si="0"/>
        <v>2916</v>
      </c>
      <c r="P18">
        <f t="shared" si="1"/>
        <v>2279</v>
      </c>
      <c r="Q18">
        <f t="shared" si="2"/>
        <v>637</v>
      </c>
      <c r="R18" s="1">
        <f t="shared" si="3"/>
        <v>0.7815500685871056</v>
      </c>
      <c r="S18" s="1">
        <f t="shared" si="4"/>
        <v>0.21844993141289437</v>
      </c>
      <c r="T18" s="3">
        <f t="shared" si="5"/>
        <v>1802</v>
      </c>
      <c r="U18" s="3">
        <f t="shared" si="6"/>
        <v>1803</v>
      </c>
      <c r="V18" s="3">
        <f t="shared" si="7"/>
        <v>549</v>
      </c>
      <c r="W18" s="3">
        <f t="shared" si="8"/>
        <v>1885</v>
      </c>
      <c r="X18" s="3">
        <f t="shared" si="9"/>
        <v>158</v>
      </c>
      <c r="Y18" s="3">
        <f t="shared" si="10"/>
        <v>159</v>
      </c>
      <c r="Z18" s="3">
        <f t="shared" si="11"/>
        <v>88</v>
      </c>
      <c r="AA18" s="3">
        <f t="shared" si="11"/>
        <v>394</v>
      </c>
      <c r="AB18" s="1">
        <f t="shared" si="12"/>
        <v>0.9321966693100714</v>
      </c>
      <c r="AC18" s="1">
        <f t="shared" si="13"/>
        <v>0.8313295615275813</v>
      </c>
      <c r="AD18" s="1">
        <f t="shared" si="14"/>
        <v>0.8788785046728972</v>
      </c>
      <c r="AE18" s="1">
        <f t="shared" si="15"/>
        <v>0.9325931800158604</v>
      </c>
      <c r="AF18" s="1">
        <f t="shared" si="16"/>
        <v>0.8316831683168316</v>
      </c>
      <c r="AG18" s="1">
        <f t="shared" si="17"/>
        <v>0.879252336448598</v>
      </c>
      <c r="AI18" s="1">
        <f t="shared" si="18"/>
        <v>0.8271171566476525</v>
      </c>
      <c r="AJ18" s="2">
        <f t="shared" si="19"/>
        <v>0.13814756671899528</v>
      </c>
      <c r="AK18" s="6">
        <f t="shared" si="20"/>
        <v>2.0315141117692592</v>
      </c>
      <c r="AL18" s="1">
        <f t="shared" si="21"/>
        <v>0.8600263273365512</v>
      </c>
      <c r="AM18" s="1">
        <f t="shared" si="22"/>
        <v>0.8609039052215884</v>
      </c>
      <c r="AN18" s="2">
        <f t="shared" si="23"/>
        <v>0.806241426611797</v>
      </c>
      <c r="AO18" s="1"/>
      <c r="AP18" s="1">
        <f t="shared" si="24"/>
        <v>0.000877577885037284</v>
      </c>
    </row>
    <row r="19" spans="1:42" ht="12.75">
      <c r="A19">
        <v>17</v>
      </c>
      <c r="B19">
        <v>728</v>
      </c>
      <c r="C19">
        <v>258</v>
      </c>
      <c r="D19">
        <v>34</v>
      </c>
      <c r="E19">
        <v>223</v>
      </c>
      <c r="F19">
        <v>30</v>
      </c>
      <c r="G19">
        <v>41</v>
      </c>
      <c r="H19">
        <v>728</v>
      </c>
      <c r="I19">
        <v>258</v>
      </c>
      <c r="J19">
        <v>34</v>
      </c>
      <c r="K19">
        <v>223</v>
      </c>
      <c r="L19">
        <v>30</v>
      </c>
      <c r="M19">
        <v>41</v>
      </c>
      <c r="O19">
        <f t="shared" si="0"/>
        <v>1284</v>
      </c>
      <c r="P19">
        <f t="shared" si="1"/>
        <v>992</v>
      </c>
      <c r="Q19">
        <f t="shared" si="2"/>
        <v>292</v>
      </c>
      <c r="R19" s="1">
        <f t="shared" si="3"/>
        <v>0.7725856697819314</v>
      </c>
      <c r="S19" s="1">
        <f t="shared" si="4"/>
        <v>0.22741433021806853</v>
      </c>
      <c r="T19" s="3">
        <f t="shared" si="5"/>
        <v>728</v>
      </c>
      <c r="U19" s="3">
        <f t="shared" si="6"/>
        <v>728</v>
      </c>
      <c r="V19" s="3">
        <f t="shared" si="7"/>
        <v>258</v>
      </c>
      <c r="W19" s="3">
        <f t="shared" si="8"/>
        <v>769</v>
      </c>
      <c r="X19" s="3">
        <f t="shared" si="9"/>
        <v>30</v>
      </c>
      <c r="Y19" s="3">
        <f t="shared" si="10"/>
        <v>30</v>
      </c>
      <c r="Z19" s="3">
        <f t="shared" si="11"/>
        <v>34</v>
      </c>
      <c r="AA19" s="3">
        <f t="shared" si="11"/>
        <v>223</v>
      </c>
      <c r="AB19" s="1">
        <f t="shared" si="12"/>
        <v>0.9293119698397738</v>
      </c>
      <c r="AC19" s="1">
        <f t="shared" si="13"/>
        <v>0.7888</v>
      </c>
      <c r="AD19" s="1">
        <f t="shared" si="14"/>
        <v>0.8533102553007357</v>
      </c>
      <c r="AE19" s="1">
        <f t="shared" si="15"/>
        <v>0.9293119698397738</v>
      </c>
      <c r="AF19" s="1">
        <f t="shared" si="16"/>
        <v>0.7888</v>
      </c>
      <c r="AG19" s="1">
        <f t="shared" si="17"/>
        <v>0.8533102553007357</v>
      </c>
      <c r="AI19" s="1">
        <f t="shared" si="18"/>
        <v>0.7752016129032258</v>
      </c>
      <c r="AJ19" s="2">
        <f t="shared" si="19"/>
        <v>0.11643835616438356</v>
      </c>
      <c r="AK19" s="6">
        <f t="shared" si="20"/>
        <v>1.9490687656131644</v>
      </c>
      <c r="AL19" s="1">
        <f t="shared" si="21"/>
        <v>0.7641129032258065</v>
      </c>
      <c r="AM19" s="1">
        <f t="shared" si="22"/>
        <v>0.7641129032258065</v>
      </c>
      <c r="AN19" s="2">
        <f t="shared" si="23"/>
        <v>0.7679127725856698</v>
      </c>
      <c r="AO19" s="1"/>
      <c r="AP19" s="1">
        <f t="shared" si="24"/>
        <v>0</v>
      </c>
    </row>
    <row r="20" spans="1:42" ht="12.75">
      <c r="A20">
        <v>18</v>
      </c>
      <c r="B20">
        <v>1308</v>
      </c>
      <c r="C20">
        <v>766</v>
      </c>
      <c r="D20">
        <v>68</v>
      </c>
      <c r="E20">
        <v>419</v>
      </c>
      <c r="F20">
        <v>25</v>
      </c>
      <c r="G20">
        <v>437</v>
      </c>
      <c r="H20">
        <v>1308</v>
      </c>
      <c r="I20">
        <v>766</v>
      </c>
      <c r="J20">
        <v>68</v>
      </c>
      <c r="K20">
        <v>419</v>
      </c>
      <c r="L20">
        <v>36</v>
      </c>
      <c r="M20">
        <v>437</v>
      </c>
      <c r="O20">
        <f t="shared" si="0"/>
        <v>2998</v>
      </c>
      <c r="P20">
        <f t="shared" si="1"/>
        <v>2164</v>
      </c>
      <c r="Q20">
        <f t="shared" si="2"/>
        <v>834</v>
      </c>
      <c r="R20" s="1">
        <f t="shared" si="3"/>
        <v>0.7218145430286858</v>
      </c>
      <c r="S20" s="1">
        <f t="shared" si="4"/>
        <v>0.2781854569713142</v>
      </c>
      <c r="T20" s="3">
        <f t="shared" si="5"/>
        <v>1308</v>
      </c>
      <c r="U20" s="3">
        <f t="shared" si="6"/>
        <v>1308</v>
      </c>
      <c r="V20" s="3">
        <f t="shared" si="7"/>
        <v>766</v>
      </c>
      <c r="W20" s="3">
        <f t="shared" si="8"/>
        <v>1745</v>
      </c>
      <c r="X20" s="3">
        <f t="shared" si="9"/>
        <v>25</v>
      </c>
      <c r="Y20" s="3">
        <f t="shared" si="10"/>
        <v>36</v>
      </c>
      <c r="Z20" s="3">
        <f t="shared" si="11"/>
        <v>68</v>
      </c>
      <c r="AA20" s="3">
        <f t="shared" si="11"/>
        <v>419</v>
      </c>
      <c r="AB20" s="1">
        <f t="shared" si="12"/>
        <v>0.8041876696393951</v>
      </c>
      <c r="AC20" s="1">
        <f t="shared" si="13"/>
        <v>0.7078498293515358</v>
      </c>
      <c r="AD20" s="1">
        <f t="shared" si="14"/>
        <v>0.7529497186422218</v>
      </c>
      <c r="AE20" s="1">
        <f t="shared" si="15"/>
        <v>0.8041876696393951</v>
      </c>
      <c r="AF20" s="1">
        <f t="shared" si="16"/>
        <v>0.7078498293515358</v>
      </c>
      <c r="AG20" s="1">
        <f t="shared" si="17"/>
        <v>0.7529497186422218</v>
      </c>
      <c r="AI20" s="1">
        <f t="shared" si="18"/>
        <v>0.80637707948244</v>
      </c>
      <c r="AJ20" s="2">
        <f t="shared" si="19"/>
        <v>0.0815347721822542</v>
      </c>
      <c r="AK20" s="6">
        <f t="shared" si="20"/>
        <v>2.259444936015103</v>
      </c>
      <c r="AL20" s="1">
        <f t="shared" si="21"/>
        <v>0.615988909426987</v>
      </c>
      <c r="AM20" s="1">
        <f t="shared" si="22"/>
        <v>0.6210720887245841</v>
      </c>
      <c r="AN20" s="2">
        <f t="shared" si="23"/>
        <v>0.6917945296864576</v>
      </c>
      <c r="AO20" s="1"/>
      <c r="AP20" s="1">
        <f t="shared" si="24"/>
        <v>0.005083179297597051</v>
      </c>
    </row>
    <row r="21" spans="1:42" ht="12.75">
      <c r="A21">
        <v>19</v>
      </c>
      <c r="B21">
        <v>1189</v>
      </c>
      <c r="C21">
        <v>0</v>
      </c>
      <c r="D21">
        <v>0</v>
      </c>
      <c r="E21">
        <v>909</v>
      </c>
      <c r="F21">
        <v>45</v>
      </c>
      <c r="G21">
        <v>2157</v>
      </c>
      <c r="H21">
        <v>1656</v>
      </c>
      <c r="I21">
        <v>0</v>
      </c>
      <c r="J21">
        <v>0</v>
      </c>
      <c r="K21">
        <v>909</v>
      </c>
      <c r="L21">
        <v>100</v>
      </c>
      <c r="M21">
        <v>1690</v>
      </c>
      <c r="O21">
        <f t="shared" si="0"/>
        <v>4255</v>
      </c>
      <c r="P21">
        <f t="shared" si="1"/>
        <v>4255</v>
      </c>
      <c r="Q21">
        <f t="shared" si="2"/>
        <v>0</v>
      </c>
      <c r="R21" s="1">
        <f t="shared" si="3"/>
        <v>1</v>
      </c>
      <c r="S21" s="1">
        <f t="shared" si="4"/>
        <v>0</v>
      </c>
      <c r="T21" s="3">
        <f t="shared" si="5"/>
        <v>1189</v>
      </c>
      <c r="U21" s="3">
        <f t="shared" si="6"/>
        <v>1656</v>
      </c>
      <c r="V21" s="3">
        <f t="shared" si="7"/>
        <v>0</v>
      </c>
      <c r="W21" s="3">
        <f t="shared" si="8"/>
        <v>3346</v>
      </c>
      <c r="X21" s="3">
        <f t="shared" si="9"/>
        <v>45</v>
      </c>
      <c r="Y21" s="3">
        <f t="shared" si="10"/>
        <v>100</v>
      </c>
      <c r="Z21" s="3">
        <f t="shared" si="11"/>
        <v>0</v>
      </c>
      <c r="AA21" s="3">
        <f t="shared" si="11"/>
        <v>909</v>
      </c>
      <c r="AB21" s="1">
        <f t="shared" si="12"/>
        <v>0.3553496712492528</v>
      </c>
      <c r="AC21" s="1">
        <f t="shared" si="13"/>
        <v>0.2794359576968273</v>
      </c>
      <c r="AD21" s="1">
        <f t="shared" si="14"/>
        <v>0.31285357189843443</v>
      </c>
      <c r="AE21" s="1">
        <f t="shared" si="15"/>
        <v>0.4949193066347878</v>
      </c>
      <c r="AF21" s="1">
        <f t="shared" si="16"/>
        <v>0.3891891891891892</v>
      </c>
      <c r="AG21" s="1">
        <f t="shared" si="17"/>
        <v>0.43573214050782794</v>
      </c>
      <c r="AI21" s="1">
        <f t="shared" si="18"/>
        <v>0.7863689776733255</v>
      </c>
      <c r="AJ21" s="2">
        <f t="shared" si="19"/>
        <v>1</v>
      </c>
      <c r="AK21" s="6" t="e">
        <f t="shared" si="20"/>
        <v>#NUM!</v>
      </c>
      <c r="AL21" s="1">
        <f t="shared" si="21"/>
        <v>0.2900117508813161</v>
      </c>
      <c r="AM21" s="1">
        <f t="shared" si="22"/>
        <v>0.4126909518213866</v>
      </c>
      <c r="AN21" s="2">
        <f t="shared" si="23"/>
        <v>0.2794359576968273</v>
      </c>
      <c r="AO21" s="1"/>
      <c r="AP21" s="1">
        <f t="shared" si="24"/>
        <v>0.12267920094007051</v>
      </c>
    </row>
    <row r="22" spans="1:42" ht="12.75">
      <c r="A22">
        <v>20</v>
      </c>
      <c r="B22">
        <v>3014</v>
      </c>
      <c r="C22">
        <v>271</v>
      </c>
      <c r="D22">
        <v>98</v>
      </c>
      <c r="E22">
        <v>468</v>
      </c>
      <c r="F22">
        <v>74</v>
      </c>
      <c r="G22">
        <v>95</v>
      </c>
      <c r="H22">
        <v>3015</v>
      </c>
      <c r="I22">
        <v>271</v>
      </c>
      <c r="J22">
        <v>98</v>
      </c>
      <c r="K22">
        <v>468</v>
      </c>
      <c r="L22">
        <v>74</v>
      </c>
      <c r="M22">
        <v>94</v>
      </c>
      <c r="O22">
        <f t="shared" si="0"/>
        <v>3946</v>
      </c>
      <c r="P22">
        <f t="shared" si="1"/>
        <v>3577</v>
      </c>
      <c r="Q22">
        <f t="shared" si="2"/>
        <v>369</v>
      </c>
      <c r="R22" s="1">
        <f t="shared" si="3"/>
        <v>0.9064875823618854</v>
      </c>
      <c r="S22" s="1">
        <f t="shared" si="4"/>
        <v>0.09351241763811455</v>
      </c>
      <c r="T22" s="3">
        <f t="shared" si="5"/>
        <v>3014</v>
      </c>
      <c r="U22" s="3">
        <f t="shared" si="6"/>
        <v>3015</v>
      </c>
      <c r="V22" s="3">
        <f t="shared" si="7"/>
        <v>271</v>
      </c>
      <c r="W22" s="3">
        <f t="shared" si="8"/>
        <v>3109</v>
      </c>
      <c r="X22" s="3">
        <f t="shared" si="9"/>
        <v>74</v>
      </c>
      <c r="Y22" s="3">
        <f t="shared" si="10"/>
        <v>74</v>
      </c>
      <c r="Z22" s="3">
        <f t="shared" si="11"/>
        <v>98</v>
      </c>
      <c r="AA22" s="3">
        <f t="shared" si="11"/>
        <v>468</v>
      </c>
      <c r="AB22" s="1">
        <f t="shared" si="12"/>
        <v>0.9445083381253594</v>
      </c>
      <c r="AC22" s="1">
        <f t="shared" si="13"/>
        <v>0.8536902286902287</v>
      </c>
      <c r="AD22" s="1">
        <f t="shared" si="14"/>
        <v>0.8968058968058968</v>
      </c>
      <c r="AE22" s="1">
        <f t="shared" si="15"/>
        <v>0.9447958596894767</v>
      </c>
      <c r="AF22" s="1">
        <f t="shared" si="16"/>
        <v>0.853950103950104</v>
      </c>
      <c r="AG22" s="1">
        <f t="shared" si="17"/>
        <v>0.8970788970788971</v>
      </c>
      <c r="AI22" s="1">
        <f t="shared" si="18"/>
        <v>0.8691641039977634</v>
      </c>
      <c r="AJ22" s="2">
        <f t="shared" si="19"/>
        <v>0.26558265582655827</v>
      </c>
      <c r="AK22" s="6">
        <f t="shared" si="20"/>
        <v>1.7486766760243577</v>
      </c>
      <c r="AL22" s="1">
        <f t="shared" si="21"/>
        <v>0.8632932625104837</v>
      </c>
      <c r="AM22" s="1">
        <f t="shared" si="22"/>
        <v>0.8635728263908303</v>
      </c>
      <c r="AN22" s="2">
        <f t="shared" si="23"/>
        <v>0.8324885960466295</v>
      </c>
      <c r="AO22" s="1"/>
      <c r="AP22" s="1">
        <f t="shared" si="24"/>
        <v>0.0002795638803466671</v>
      </c>
    </row>
    <row r="23" spans="1:42" ht="12.75">
      <c r="A23">
        <v>21</v>
      </c>
      <c r="B23">
        <v>1969</v>
      </c>
      <c r="C23">
        <v>652</v>
      </c>
      <c r="D23">
        <v>67</v>
      </c>
      <c r="E23">
        <v>518</v>
      </c>
      <c r="F23">
        <v>114</v>
      </c>
      <c r="G23">
        <v>234</v>
      </c>
      <c r="H23">
        <v>1969</v>
      </c>
      <c r="I23">
        <v>652</v>
      </c>
      <c r="J23">
        <v>67</v>
      </c>
      <c r="K23">
        <v>518</v>
      </c>
      <c r="L23">
        <v>117</v>
      </c>
      <c r="M23">
        <v>234</v>
      </c>
      <c r="O23">
        <f t="shared" si="0"/>
        <v>3440</v>
      </c>
      <c r="P23">
        <f t="shared" si="1"/>
        <v>2721</v>
      </c>
      <c r="Q23">
        <f t="shared" si="2"/>
        <v>719</v>
      </c>
      <c r="R23" s="1">
        <f t="shared" si="3"/>
        <v>0.7909883720930233</v>
      </c>
      <c r="S23" s="1">
        <f t="shared" si="4"/>
        <v>0.20901162790697675</v>
      </c>
      <c r="T23" s="3">
        <f t="shared" si="5"/>
        <v>1969</v>
      </c>
      <c r="U23" s="3">
        <f t="shared" si="6"/>
        <v>1969</v>
      </c>
      <c r="V23" s="3">
        <f t="shared" si="7"/>
        <v>652</v>
      </c>
      <c r="W23" s="3">
        <f t="shared" si="8"/>
        <v>2203</v>
      </c>
      <c r="X23" s="3">
        <f t="shared" si="9"/>
        <v>114</v>
      </c>
      <c r="Y23" s="3">
        <f t="shared" si="10"/>
        <v>117</v>
      </c>
      <c r="Z23" s="3">
        <f t="shared" si="11"/>
        <v>67</v>
      </c>
      <c r="AA23" s="3">
        <f t="shared" si="11"/>
        <v>518</v>
      </c>
      <c r="AB23" s="1">
        <f t="shared" si="12"/>
        <v>0.8969883641341547</v>
      </c>
      <c r="AC23" s="1">
        <f t="shared" si="13"/>
        <v>0.7770530684850282</v>
      </c>
      <c r="AD23" s="1">
        <f t="shared" si="14"/>
        <v>0.832724384432089</v>
      </c>
      <c r="AE23" s="1">
        <f t="shared" si="15"/>
        <v>0.8969883641341547</v>
      </c>
      <c r="AF23" s="1">
        <f t="shared" si="16"/>
        <v>0.7770530684850282</v>
      </c>
      <c r="AG23" s="1">
        <f t="shared" si="17"/>
        <v>0.832724384432089</v>
      </c>
      <c r="AI23" s="1">
        <f t="shared" si="18"/>
        <v>0.8096288129364204</v>
      </c>
      <c r="AJ23" s="2">
        <f t="shared" si="19"/>
        <v>0.09318497913769123</v>
      </c>
      <c r="AK23" s="6">
        <f t="shared" si="20"/>
        <v>2.1979236922781578</v>
      </c>
      <c r="AL23" s="1">
        <f t="shared" si="21"/>
        <v>0.7655273796398383</v>
      </c>
      <c r="AM23" s="1">
        <f t="shared" si="22"/>
        <v>0.7666299154722529</v>
      </c>
      <c r="AN23" s="2">
        <f t="shared" si="23"/>
        <v>0.7619186046511628</v>
      </c>
      <c r="AO23" s="1"/>
      <c r="AP23" s="1">
        <f t="shared" si="24"/>
        <v>0.0011025358324145973</v>
      </c>
    </row>
    <row r="24" spans="1:42" ht="12.75">
      <c r="A24">
        <v>22</v>
      </c>
      <c r="B24">
        <v>1147</v>
      </c>
      <c r="C24">
        <v>467</v>
      </c>
      <c r="D24">
        <v>89</v>
      </c>
      <c r="E24">
        <v>240</v>
      </c>
      <c r="F24">
        <v>102</v>
      </c>
      <c r="G24">
        <v>77</v>
      </c>
      <c r="H24">
        <v>1147</v>
      </c>
      <c r="I24">
        <v>467</v>
      </c>
      <c r="J24">
        <v>89</v>
      </c>
      <c r="K24">
        <v>240</v>
      </c>
      <c r="L24">
        <v>102</v>
      </c>
      <c r="M24">
        <v>77</v>
      </c>
      <c r="O24">
        <f t="shared" si="0"/>
        <v>2020</v>
      </c>
      <c r="P24">
        <f t="shared" si="1"/>
        <v>1464</v>
      </c>
      <c r="Q24">
        <f t="shared" si="2"/>
        <v>556</v>
      </c>
      <c r="R24" s="1">
        <f t="shared" si="3"/>
        <v>0.7247524752475247</v>
      </c>
      <c r="S24" s="1">
        <f t="shared" si="4"/>
        <v>0.27524752475247527</v>
      </c>
      <c r="T24" s="3">
        <f t="shared" si="5"/>
        <v>1147</v>
      </c>
      <c r="U24" s="3">
        <f t="shared" si="6"/>
        <v>1147</v>
      </c>
      <c r="V24" s="3">
        <f t="shared" si="7"/>
        <v>467</v>
      </c>
      <c r="W24" s="3">
        <f t="shared" si="8"/>
        <v>1224</v>
      </c>
      <c r="X24" s="3">
        <f t="shared" si="9"/>
        <v>102</v>
      </c>
      <c r="Y24" s="3">
        <f t="shared" si="10"/>
        <v>102</v>
      </c>
      <c r="Z24" s="3">
        <f t="shared" si="11"/>
        <v>89</v>
      </c>
      <c r="AA24" s="3">
        <f t="shared" si="11"/>
        <v>240</v>
      </c>
      <c r="AB24" s="1">
        <f t="shared" si="12"/>
        <v>0.9067415730337078</v>
      </c>
      <c r="AC24" s="1">
        <f t="shared" si="13"/>
        <v>0.8358363542206111</v>
      </c>
      <c r="AD24" s="1">
        <f t="shared" si="14"/>
        <v>0.8698464025869038</v>
      </c>
      <c r="AE24" s="1">
        <f t="shared" si="15"/>
        <v>0.9067415730337078</v>
      </c>
      <c r="AF24" s="1">
        <f t="shared" si="16"/>
        <v>0.8358363542206111</v>
      </c>
      <c r="AG24" s="1">
        <f t="shared" si="17"/>
        <v>0.8698464025869038</v>
      </c>
      <c r="AI24" s="1">
        <f t="shared" si="18"/>
        <v>0.8360655737704918</v>
      </c>
      <c r="AJ24" s="2">
        <f t="shared" si="19"/>
        <v>0.16007194244604317</v>
      </c>
      <c r="AK24" s="6">
        <f t="shared" si="20"/>
        <v>1.972577775920334</v>
      </c>
      <c r="AL24" s="1">
        <f t="shared" si="21"/>
        <v>0.8531420765027322</v>
      </c>
      <c r="AM24" s="1">
        <f t="shared" si="22"/>
        <v>0.8531420765027322</v>
      </c>
      <c r="AN24" s="2">
        <f t="shared" si="23"/>
        <v>0.799009900990099</v>
      </c>
      <c r="AO24" s="1"/>
      <c r="AP24" s="1">
        <f t="shared" si="24"/>
        <v>0</v>
      </c>
    </row>
    <row r="25" spans="1:42" ht="12.75">
      <c r="A25">
        <v>23</v>
      </c>
      <c r="B25">
        <v>1351</v>
      </c>
      <c r="C25">
        <v>953</v>
      </c>
      <c r="D25">
        <v>36</v>
      </c>
      <c r="E25">
        <v>248</v>
      </c>
      <c r="F25">
        <v>33</v>
      </c>
      <c r="G25">
        <v>78</v>
      </c>
      <c r="H25">
        <v>1351</v>
      </c>
      <c r="I25">
        <v>953</v>
      </c>
      <c r="J25">
        <v>36</v>
      </c>
      <c r="K25">
        <v>248</v>
      </c>
      <c r="L25">
        <v>37</v>
      </c>
      <c r="M25">
        <v>78</v>
      </c>
      <c r="O25">
        <f t="shared" si="0"/>
        <v>2666</v>
      </c>
      <c r="P25">
        <f t="shared" si="1"/>
        <v>1677</v>
      </c>
      <c r="Q25">
        <f t="shared" si="2"/>
        <v>989</v>
      </c>
      <c r="R25" s="1">
        <f t="shared" si="3"/>
        <v>0.6290322580645161</v>
      </c>
      <c r="S25" s="1">
        <f t="shared" si="4"/>
        <v>0.3709677419354839</v>
      </c>
      <c r="T25" s="3">
        <f t="shared" si="5"/>
        <v>1351</v>
      </c>
      <c r="U25" s="3">
        <f t="shared" si="6"/>
        <v>1351</v>
      </c>
      <c r="V25" s="3">
        <f t="shared" si="7"/>
        <v>953</v>
      </c>
      <c r="W25" s="3">
        <f t="shared" si="8"/>
        <v>1429</v>
      </c>
      <c r="X25" s="3">
        <f t="shared" si="9"/>
        <v>33</v>
      </c>
      <c r="Y25" s="3">
        <f t="shared" si="10"/>
        <v>37</v>
      </c>
      <c r="Z25" s="3">
        <f t="shared" si="11"/>
        <v>36</v>
      </c>
      <c r="AA25" s="3">
        <f t="shared" si="11"/>
        <v>248</v>
      </c>
      <c r="AB25" s="1">
        <f t="shared" si="12"/>
        <v>0.9528535980148883</v>
      </c>
      <c r="AC25" s="1">
        <f t="shared" si="13"/>
        <v>0.8760456273764259</v>
      </c>
      <c r="AD25" s="1">
        <f t="shared" si="14"/>
        <v>0.91283676703645</v>
      </c>
      <c r="AE25" s="1">
        <f t="shared" si="15"/>
        <v>0.9528535980148883</v>
      </c>
      <c r="AF25" s="1">
        <f t="shared" si="16"/>
        <v>0.8760456273764259</v>
      </c>
      <c r="AG25" s="1">
        <f t="shared" si="17"/>
        <v>0.91283676703645</v>
      </c>
      <c r="AI25" s="1">
        <f t="shared" si="18"/>
        <v>0.8521168753726893</v>
      </c>
      <c r="AJ25" s="2">
        <f t="shared" si="19"/>
        <v>0.03640040444893832</v>
      </c>
      <c r="AK25" s="6">
        <f t="shared" si="20"/>
        <v>2.8396325021497106</v>
      </c>
      <c r="AL25" s="1">
        <f t="shared" si="21"/>
        <v>0.8252832438878951</v>
      </c>
      <c r="AM25" s="1">
        <f t="shared" si="22"/>
        <v>0.8276684555754323</v>
      </c>
      <c r="AN25" s="2">
        <f t="shared" si="23"/>
        <v>0.8642160540135033</v>
      </c>
      <c r="AO25" s="1"/>
      <c r="AP25" s="1">
        <f t="shared" si="24"/>
        <v>0.0023852116875372475</v>
      </c>
    </row>
    <row r="26" spans="1:42" ht="12.75">
      <c r="A26">
        <v>24</v>
      </c>
      <c r="B26">
        <v>648</v>
      </c>
      <c r="C26">
        <v>401</v>
      </c>
      <c r="D26">
        <v>65</v>
      </c>
      <c r="E26">
        <v>123</v>
      </c>
      <c r="F26">
        <v>0</v>
      </c>
      <c r="G26">
        <v>37</v>
      </c>
      <c r="H26">
        <v>648</v>
      </c>
      <c r="I26">
        <v>401</v>
      </c>
      <c r="J26">
        <v>65</v>
      </c>
      <c r="K26">
        <v>123</v>
      </c>
      <c r="L26">
        <v>0</v>
      </c>
      <c r="M26">
        <v>37</v>
      </c>
      <c r="O26">
        <f t="shared" si="0"/>
        <v>1274</v>
      </c>
      <c r="P26">
        <f t="shared" si="1"/>
        <v>808</v>
      </c>
      <c r="Q26">
        <f t="shared" si="2"/>
        <v>466</v>
      </c>
      <c r="R26" s="1">
        <f t="shared" si="3"/>
        <v>0.6342229199372057</v>
      </c>
      <c r="S26" s="1">
        <f t="shared" si="4"/>
        <v>0.36577708006279436</v>
      </c>
      <c r="T26" s="3">
        <f t="shared" si="5"/>
        <v>648</v>
      </c>
      <c r="U26" s="3">
        <f t="shared" si="6"/>
        <v>648</v>
      </c>
      <c r="V26" s="3">
        <f t="shared" si="7"/>
        <v>401</v>
      </c>
      <c r="W26" s="3">
        <f t="shared" si="8"/>
        <v>685</v>
      </c>
      <c r="X26" s="3">
        <f t="shared" si="9"/>
        <v>0</v>
      </c>
      <c r="Y26" s="3">
        <f t="shared" si="10"/>
        <v>0</v>
      </c>
      <c r="Z26" s="3">
        <f t="shared" si="11"/>
        <v>65</v>
      </c>
      <c r="AA26" s="3">
        <f t="shared" si="11"/>
        <v>123</v>
      </c>
      <c r="AB26" s="1">
        <f t="shared" si="12"/>
        <v>0.9113814074717637</v>
      </c>
      <c r="AC26" s="1">
        <f t="shared" si="13"/>
        <v>0.8676592224979321</v>
      </c>
      <c r="AD26" s="1">
        <f t="shared" si="14"/>
        <v>0.8889830508474577</v>
      </c>
      <c r="AE26" s="1">
        <f t="shared" si="15"/>
        <v>0.9113814074717637</v>
      </c>
      <c r="AF26" s="1">
        <f t="shared" si="16"/>
        <v>0.8676592224979321</v>
      </c>
      <c r="AG26" s="1">
        <f t="shared" si="17"/>
        <v>0.8889830508474577</v>
      </c>
      <c r="AI26" s="1">
        <f t="shared" si="18"/>
        <v>0.8477722772277227</v>
      </c>
      <c r="AJ26" s="2">
        <f t="shared" si="19"/>
        <v>0.13948497854077252</v>
      </c>
      <c r="AK26" s="6">
        <f t="shared" si="20"/>
        <v>2.109562085822765</v>
      </c>
      <c r="AL26" s="1">
        <f t="shared" si="21"/>
        <v>0.801980198019802</v>
      </c>
      <c r="AM26" s="1">
        <f t="shared" si="22"/>
        <v>0.801980198019802</v>
      </c>
      <c r="AN26" s="2">
        <f t="shared" si="23"/>
        <v>0.8233908948194663</v>
      </c>
      <c r="AO26" s="1"/>
      <c r="AP26" s="1">
        <f t="shared" si="24"/>
        <v>0</v>
      </c>
    </row>
    <row r="27" spans="1:42" ht="12.75">
      <c r="A27">
        <v>25</v>
      </c>
      <c r="B27">
        <v>907</v>
      </c>
      <c r="C27">
        <v>555</v>
      </c>
      <c r="D27">
        <v>93</v>
      </c>
      <c r="E27">
        <v>261</v>
      </c>
      <c r="F27">
        <v>30</v>
      </c>
      <c r="G27">
        <v>92</v>
      </c>
      <c r="H27">
        <v>907</v>
      </c>
      <c r="I27">
        <v>555</v>
      </c>
      <c r="J27">
        <v>93</v>
      </c>
      <c r="K27">
        <v>261</v>
      </c>
      <c r="L27">
        <v>30</v>
      </c>
      <c r="M27">
        <v>92</v>
      </c>
      <c r="O27">
        <f t="shared" si="0"/>
        <v>1908</v>
      </c>
      <c r="P27">
        <f t="shared" si="1"/>
        <v>1260</v>
      </c>
      <c r="Q27">
        <f t="shared" si="2"/>
        <v>648</v>
      </c>
      <c r="R27" s="1">
        <f t="shared" si="3"/>
        <v>0.660377358490566</v>
      </c>
      <c r="S27" s="1">
        <f t="shared" si="4"/>
        <v>0.33962264150943394</v>
      </c>
      <c r="T27" s="3">
        <f t="shared" si="5"/>
        <v>907</v>
      </c>
      <c r="U27" s="3">
        <f t="shared" si="6"/>
        <v>907</v>
      </c>
      <c r="V27" s="3">
        <f t="shared" si="7"/>
        <v>555</v>
      </c>
      <c r="W27" s="3">
        <f t="shared" si="8"/>
        <v>999</v>
      </c>
      <c r="X27" s="3">
        <f t="shared" si="9"/>
        <v>30</v>
      </c>
      <c r="Y27" s="3">
        <f t="shared" si="10"/>
        <v>30</v>
      </c>
      <c r="Z27" s="3">
        <f t="shared" si="11"/>
        <v>93</v>
      </c>
      <c r="AA27" s="3">
        <f t="shared" si="11"/>
        <v>261</v>
      </c>
      <c r="AB27" s="1">
        <f t="shared" si="12"/>
        <v>0.8876745598057073</v>
      </c>
      <c r="AC27" s="1">
        <f t="shared" si="13"/>
        <v>0.8055096418732782</v>
      </c>
      <c r="AD27" s="1">
        <f t="shared" si="14"/>
        <v>0.8445984979780473</v>
      </c>
      <c r="AE27" s="1">
        <f t="shared" si="15"/>
        <v>0.8876745598057073</v>
      </c>
      <c r="AF27" s="1">
        <f t="shared" si="16"/>
        <v>0.8055096418732782</v>
      </c>
      <c r="AG27" s="1">
        <f t="shared" si="17"/>
        <v>0.8445984979780473</v>
      </c>
      <c r="AI27" s="1">
        <f t="shared" si="18"/>
        <v>0.7928571428571428</v>
      </c>
      <c r="AJ27" s="2">
        <f t="shared" si="19"/>
        <v>0.14351851851851852</v>
      </c>
      <c r="AK27" s="6">
        <f t="shared" si="20"/>
        <v>1.881018928443836</v>
      </c>
      <c r="AL27" s="1">
        <f t="shared" si="21"/>
        <v>0.7436507936507937</v>
      </c>
      <c r="AM27" s="1">
        <f t="shared" si="22"/>
        <v>0.7436507936507937</v>
      </c>
      <c r="AN27" s="2">
        <f t="shared" si="23"/>
        <v>0.7662473794549266</v>
      </c>
      <c r="AO27" s="1"/>
      <c r="AP27" s="1">
        <f t="shared" si="24"/>
        <v>0</v>
      </c>
    </row>
    <row r="29" spans="2:42" ht="12.75">
      <c r="B29">
        <f>SUM(B3:B27)</f>
        <v>36130</v>
      </c>
      <c r="C29">
        <f aca="true" t="shared" si="25" ref="C29:M29">SUM(C3:C27)</f>
        <v>10437</v>
      </c>
      <c r="D29">
        <f t="shared" si="25"/>
        <v>2596</v>
      </c>
      <c r="E29">
        <f t="shared" si="25"/>
        <v>8948</v>
      </c>
      <c r="F29">
        <f t="shared" si="25"/>
        <v>1187</v>
      </c>
      <c r="G29">
        <f t="shared" si="25"/>
        <v>10392</v>
      </c>
      <c r="H29">
        <f t="shared" si="25"/>
        <v>37305</v>
      </c>
      <c r="I29">
        <f t="shared" si="25"/>
        <v>10437</v>
      </c>
      <c r="J29">
        <f t="shared" si="25"/>
        <v>2596</v>
      </c>
      <c r="K29">
        <f t="shared" si="25"/>
        <v>8948</v>
      </c>
      <c r="L29">
        <f t="shared" si="25"/>
        <v>1332</v>
      </c>
      <c r="M29">
        <f t="shared" si="25"/>
        <v>9217</v>
      </c>
      <c r="O29">
        <f>SUM(O3:O27)</f>
        <v>68503</v>
      </c>
      <c r="P29">
        <f>SUM(P3:P27)</f>
        <v>55470</v>
      </c>
      <c r="Q29">
        <f>SUM(Q3:Q27)</f>
        <v>13033</v>
      </c>
      <c r="R29" s="1">
        <f>P29/O29</f>
        <v>0.8097455585886749</v>
      </c>
      <c r="S29" s="1">
        <f>Q29/O29</f>
        <v>0.19025444141132505</v>
      </c>
      <c r="T29">
        <f aca="true" t="shared" si="26" ref="T29:AA29">SUM(T3:T27)</f>
        <v>36130</v>
      </c>
      <c r="U29">
        <f t="shared" si="26"/>
        <v>37305</v>
      </c>
      <c r="V29">
        <f t="shared" si="26"/>
        <v>10437</v>
      </c>
      <c r="W29">
        <f t="shared" si="26"/>
        <v>46522</v>
      </c>
      <c r="X29">
        <f t="shared" si="26"/>
        <v>1187</v>
      </c>
      <c r="Y29">
        <f t="shared" si="26"/>
        <v>1332</v>
      </c>
      <c r="Z29">
        <f t="shared" si="26"/>
        <v>2596</v>
      </c>
      <c r="AA29">
        <f t="shared" si="26"/>
        <v>8948</v>
      </c>
      <c r="AI29" s="1">
        <f>W29/P29</f>
        <v>0.8386875788714621</v>
      </c>
      <c r="AJ29" s="2">
        <f>MAX(0.001,Z29)/MAX(0.001,Q29)</f>
        <v>0.19918667996623954</v>
      </c>
      <c r="AK29" s="6">
        <f>NORMSINV(AI29)-NORMSINV(AJ29)</f>
        <v>1.8336080043425986</v>
      </c>
      <c r="AL29" s="5">
        <f>AVERAGE(AL3:AL27)</f>
        <v>0.7099037338868156</v>
      </c>
      <c r="AM29" s="5">
        <f>AVERAGE(AM3:AM27)</f>
        <v>0.7282543077066321</v>
      </c>
      <c r="AN29" s="5">
        <f>AVERAGE(AN3:AN27)</f>
        <v>0.6976398130636288</v>
      </c>
      <c r="AP29" s="5">
        <f>AVERAGE(AP3:AP27)</f>
        <v>0.018350573819816682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B3" sqref="A1:IV16384"/>
    </sheetView>
  </sheetViews>
  <sheetFormatPr defaultColWidth="9.00390625" defaultRowHeight="12.75"/>
  <cols>
    <col min="1" max="16384" width="8.75390625" style="0" customWidth="1"/>
  </cols>
  <sheetData>
    <row r="1" ht="12.75">
      <c r="A1" t="s">
        <v>43</v>
      </c>
    </row>
    <row r="2" spans="1:42" ht="12.75">
      <c r="A2" t="s">
        <v>12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O2" t="s">
        <v>13</v>
      </c>
      <c r="P2" t="s">
        <v>14</v>
      </c>
      <c r="Q2" t="s">
        <v>15</v>
      </c>
      <c r="R2" t="s">
        <v>35</v>
      </c>
      <c r="S2" t="s">
        <v>36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</v>
      </c>
      <c r="AA2" t="s">
        <v>3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P2" t="s">
        <v>34</v>
      </c>
    </row>
    <row r="3" spans="1:43" ht="12.75">
      <c r="A3">
        <v>1</v>
      </c>
      <c r="B3">
        <v>1358</v>
      </c>
      <c r="C3">
        <v>133</v>
      </c>
      <c r="D3">
        <v>459</v>
      </c>
      <c r="E3">
        <v>32</v>
      </c>
      <c r="F3">
        <v>0</v>
      </c>
      <c r="G3">
        <v>314</v>
      </c>
      <c r="H3">
        <v>1362</v>
      </c>
      <c r="I3">
        <v>133</v>
      </c>
      <c r="J3">
        <v>459</v>
      </c>
      <c r="K3">
        <v>32</v>
      </c>
      <c r="L3">
        <v>0</v>
      </c>
      <c r="M3">
        <v>310</v>
      </c>
      <c r="O3">
        <f>B3+G3+C3+D3+E3</f>
        <v>2296</v>
      </c>
      <c r="P3">
        <f>B3+G3+E3</f>
        <v>1704</v>
      </c>
      <c r="Q3">
        <f>C3+D3</f>
        <v>592</v>
      </c>
      <c r="R3" s="1">
        <f>P3/O3</f>
        <v>0.7421602787456446</v>
      </c>
      <c r="S3" s="1">
        <f>Q3/O3</f>
        <v>0.2578397212543554</v>
      </c>
      <c r="T3" s="3">
        <f>B3</f>
        <v>1358</v>
      </c>
      <c r="U3" s="3">
        <f>H3</f>
        <v>1362</v>
      </c>
      <c r="V3" s="3">
        <f>C3</f>
        <v>133</v>
      </c>
      <c r="W3" s="3">
        <f>B3+G3</f>
        <v>1672</v>
      </c>
      <c r="X3" s="3">
        <f>F3</f>
        <v>0</v>
      </c>
      <c r="Y3" s="3">
        <f>L3</f>
        <v>0</v>
      </c>
      <c r="Z3" s="3">
        <f>D3</f>
        <v>459</v>
      </c>
      <c r="AA3" s="3">
        <f>E3</f>
        <v>32</v>
      </c>
      <c r="AB3" s="1">
        <f>(T3+V3)/(W3+V3+Z3)</f>
        <v>0.6585689045936396</v>
      </c>
      <c r="AC3" s="1">
        <f>(T3+V3)/(W3+V3+AA3)</f>
        <v>0.8116494284158955</v>
      </c>
      <c r="AD3" s="1">
        <f>2*AB3*AC3/(AB3+AC3)</f>
        <v>0.7271397220190198</v>
      </c>
      <c r="AE3" s="1">
        <f>(U3+V3)/(W3+V3+Z3)</f>
        <v>0.6603356890459364</v>
      </c>
      <c r="AF3" s="1">
        <f>(U3+V3)/(W3+V3+AA3)</f>
        <v>0.813826891671203</v>
      </c>
      <c r="AG3" s="1">
        <f>2*AE3*AF3/(AE3+AF3)</f>
        <v>0.7290904657400634</v>
      </c>
      <c r="AI3" s="1">
        <f>W3/P3</f>
        <v>0.9812206572769953</v>
      </c>
      <c r="AJ3" s="2">
        <f>MAX(0.001,Z3)/MAX(0.001,Q3)</f>
        <v>0.7753378378378378</v>
      </c>
      <c r="AK3" s="6">
        <f>NORMSINV(AI3)-NORMSINV(AJ3)</f>
        <v>1.3230955482306375</v>
      </c>
      <c r="AL3" s="1">
        <f>(T3+X3)/P3</f>
        <v>0.7969483568075117</v>
      </c>
      <c r="AM3" s="1">
        <f>(U3+Y3)/P3</f>
        <v>0.7992957746478874</v>
      </c>
      <c r="AN3" s="2">
        <f>(T3+V3)/O3</f>
        <v>0.649390243902439</v>
      </c>
      <c r="AO3" s="1"/>
      <c r="AP3" s="1">
        <f>AM3-AL3</f>
        <v>0.0023474178403756207</v>
      </c>
      <c r="AQ3" s="1"/>
    </row>
    <row r="4" spans="1:42" ht="12.75">
      <c r="A4">
        <v>2</v>
      </c>
      <c r="B4">
        <v>1259</v>
      </c>
      <c r="C4">
        <v>56</v>
      </c>
      <c r="D4">
        <v>174</v>
      </c>
      <c r="E4">
        <v>370</v>
      </c>
      <c r="F4">
        <v>99</v>
      </c>
      <c r="G4">
        <v>156</v>
      </c>
      <c r="H4">
        <v>1267</v>
      </c>
      <c r="I4">
        <v>56</v>
      </c>
      <c r="J4">
        <v>174</v>
      </c>
      <c r="K4">
        <v>370</v>
      </c>
      <c r="L4">
        <v>125</v>
      </c>
      <c r="M4">
        <v>148</v>
      </c>
      <c r="O4">
        <f aca="true" t="shared" si="0" ref="O4:O27">B4+G4+C4+D4+E4</f>
        <v>2015</v>
      </c>
      <c r="P4">
        <f aca="true" t="shared" si="1" ref="P4:P27">B4+G4+E4</f>
        <v>1785</v>
      </c>
      <c r="Q4">
        <f aca="true" t="shared" si="2" ref="Q4:Q27">C4+D4</f>
        <v>230</v>
      </c>
      <c r="R4" s="1">
        <f aca="true" t="shared" si="3" ref="R4:R27">P4/O4</f>
        <v>0.8858560794044665</v>
      </c>
      <c r="S4" s="1">
        <f aca="true" t="shared" si="4" ref="S4:S27">Q4/O4</f>
        <v>0.1141439205955335</v>
      </c>
      <c r="T4" s="3">
        <f aca="true" t="shared" si="5" ref="T4:T27">B4</f>
        <v>1259</v>
      </c>
      <c r="U4" s="3">
        <f aca="true" t="shared" si="6" ref="U4:U27">H4</f>
        <v>1267</v>
      </c>
      <c r="V4" s="3">
        <f aca="true" t="shared" si="7" ref="V4:V27">C4</f>
        <v>56</v>
      </c>
      <c r="W4" s="3">
        <f aca="true" t="shared" si="8" ref="W4:W27">B4+G4</f>
        <v>1415</v>
      </c>
      <c r="X4" s="3">
        <f aca="true" t="shared" si="9" ref="X4:X27">F4</f>
        <v>99</v>
      </c>
      <c r="Y4" s="3">
        <f aca="true" t="shared" si="10" ref="Y4:Y27">L4</f>
        <v>125</v>
      </c>
      <c r="Z4" s="3">
        <f aca="true" t="shared" si="11" ref="Z4:AA27">D4</f>
        <v>174</v>
      </c>
      <c r="AA4" s="3">
        <f t="shared" si="11"/>
        <v>370</v>
      </c>
      <c r="AB4" s="1">
        <f aca="true" t="shared" si="12" ref="AB4:AB27">(T4+V4)/(W4+V4+Z4)</f>
        <v>0.7993920972644377</v>
      </c>
      <c r="AC4" s="1">
        <f aca="true" t="shared" si="13" ref="AC4:AC27">(T4+V4)/(W4+V4+AA4)</f>
        <v>0.7142857142857143</v>
      </c>
      <c r="AD4" s="1">
        <f aca="true" t="shared" si="14" ref="AD4:AD27">2*AB4*AC4/(AB4+AC4)</f>
        <v>0.7544463568559955</v>
      </c>
      <c r="AE4" s="1">
        <f aca="true" t="shared" si="15" ref="AE4:AE27">(U4+V4)/(W4+V4+Z4)</f>
        <v>0.8042553191489362</v>
      </c>
      <c r="AF4" s="1">
        <f aca="true" t="shared" si="16" ref="AF4:AF27">(U4+V4)/(W4+V4+AA4)</f>
        <v>0.7186311787072244</v>
      </c>
      <c r="AG4" s="1">
        <f aca="true" t="shared" si="17" ref="AG4:AG27">2*AE4*AF4/(AE4+AF4)</f>
        <v>0.7590361445783134</v>
      </c>
      <c r="AI4" s="1">
        <f aca="true" t="shared" si="18" ref="AI4:AI27">W4/P4</f>
        <v>0.7927170868347339</v>
      </c>
      <c r="AJ4" s="2">
        <f aca="true" t="shared" si="19" ref="AJ4:AJ27">MAX(0.001,Z4)/MAX(0.001,Q4)</f>
        <v>0.7565217391304347</v>
      </c>
      <c r="AK4" s="6">
        <f aca="true" t="shared" si="20" ref="AK4:AK27">NORMSINV(AI4)-NORMSINV(AJ4)</f>
        <v>0.12072754117524198</v>
      </c>
      <c r="AL4" s="1">
        <f aca="true" t="shared" si="21" ref="AL4:AL27">(T4+X4)/P4</f>
        <v>0.7607843137254902</v>
      </c>
      <c r="AM4" s="1">
        <f aca="true" t="shared" si="22" ref="AM4:AM27">(U4+Y4)/P4</f>
        <v>0.7798319327731092</v>
      </c>
      <c r="AN4" s="2">
        <f aca="true" t="shared" si="23" ref="AN4:AN27">(T4+V4)/O4</f>
        <v>0.652605459057072</v>
      </c>
      <c r="AO4" s="1"/>
      <c r="AP4" s="1">
        <f aca="true" t="shared" si="24" ref="AP4:AP27">AM4-AL4</f>
        <v>0.01904761904761909</v>
      </c>
    </row>
    <row r="5" spans="1:42" ht="12.75">
      <c r="A5">
        <v>3</v>
      </c>
      <c r="B5">
        <v>1587</v>
      </c>
      <c r="C5">
        <v>428</v>
      </c>
      <c r="D5">
        <v>283</v>
      </c>
      <c r="E5">
        <v>70</v>
      </c>
      <c r="F5">
        <v>7</v>
      </c>
      <c r="G5">
        <v>217</v>
      </c>
      <c r="H5">
        <v>1587</v>
      </c>
      <c r="I5">
        <v>428</v>
      </c>
      <c r="J5">
        <v>283</v>
      </c>
      <c r="K5">
        <v>70</v>
      </c>
      <c r="L5">
        <v>10</v>
      </c>
      <c r="M5">
        <v>217</v>
      </c>
      <c r="O5">
        <f t="shared" si="0"/>
        <v>2585</v>
      </c>
      <c r="P5">
        <f t="shared" si="1"/>
        <v>1874</v>
      </c>
      <c r="Q5">
        <f t="shared" si="2"/>
        <v>711</v>
      </c>
      <c r="R5" s="1">
        <f t="shared" si="3"/>
        <v>0.7249516441005802</v>
      </c>
      <c r="S5" s="1">
        <f t="shared" si="4"/>
        <v>0.2750483558994197</v>
      </c>
      <c r="T5" s="3">
        <f t="shared" si="5"/>
        <v>1587</v>
      </c>
      <c r="U5" s="3">
        <f t="shared" si="6"/>
        <v>1587</v>
      </c>
      <c r="V5" s="3">
        <f t="shared" si="7"/>
        <v>428</v>
      </c>
      <c r="W5" s="3">
        <f t="shared" si="8"/>
        <v>1804</v>
      </c>
      <c r="X5" s="3">
        <f t="shared" si="9"/>
        <v>7</v>
      </c>
      <c r="Y5" s="3">
        <f t="shared" si="10"/>
        <v>10</v>
      </c>
      <c r="Z5" s="3">
        <f t="shared" si="11"/>
        <v>283</v>
      </c>
      <c r="AA5" s="3">
        <f t="shared" si="11"/>
        <v>70</v>
      </c>
      <c r="AB5" s="1">
        <f t="shared" si="12"/>
        <v>0.8011928429423459</v>
      </c>
      <c r="AC5" s="1">
        <f t="shared" si="13"/>
        <v>0.8753258036490009</v>
      </c>
      <c r="AD5" s="1">
        <f t="shared" si="14"/>
        <v>0.8366203030932116</v>
      </c>
      <c r="AE5" s="1">
        <f t="shared" si="15"/>
        <v>0.8011928429423459</v>
      </c>
      <c r="AF5" s="1">
        <f t="shared" si="16"/>
        <v>0.8753258036490009</v>
      </c>
      <c r="AG5" s="1">
        <f t="shared" si="17"/>
        <v>0.8366203030932116</v>
      </c>
      <c r="AI5" s="1">
        <f t="shared" si="18"/>
        <v>0.9626467449306296</v>
      </c>
      <c r="AJ5" s="2">
        <f t="shared" si="19"/>
        <v>0.3980309423347398</v>
      </c>
      <c r="AK5" s="6">
        <f t="shared" si="20"/>
        <v>2.0407086473022384</v>
      </c>
      <c r="AL5" s="1">
        <f t="shared" si="21"/>
        <v>0.8505869797225186</v>
      </c>
      <c r="AM5" s="1">
        <f t="shared" si="22"/>
        <v>0.852187833511206</v>
      </c>
      <c r="AN5" s="2">
        <f t="shared" si="23"/>
        <v>0.7794970986460348</v>
      </c>
      <c r="AO5" s="1"/>
      <c r="AP5" s="1">
        <f t="shared" si="24"/>
        <v>0.0016008537886873508</v>
      </c>
    </row>
    <row r="6" spans="1:42" ht="12.75">
      <c r="A6">
        <v>4</v>
      </c>
      <c r="B6">
        <v>841</v>
      </c>
      <c r="C6">
        <v>681</v>
      </c>
      <c r="D6">
        <v>260</v>
      </c>
      <c r="E6">
        <v>317</v>
      </c>
      <c r="F6">
        <v>49</v>
      </c>
      <c r="G6">
        <v>297</v>
      </c>
      <c r="H6">
        <v>843</v>
      </c>
      <c r="I6">
        <v>681</v>
      </c>
      <c r="J6">
        <v>260</v>
      </c>
      <c r="K6">
        <v>317</v>
      </c>
      <c r="L6">
        <v>51</v>
      </c>
      <c r="M6">
        <v>295</v>
      </c>
      <c r="O6">
        <f t="shared" si="0"/>
        <v>2396</v>
      </c>
      <c r="P6">
        <f t="shared" si="1"/>
        <v>1455</v>
      </c>
      <c r="Q6">
        <f t="shared" si="2"/>
        <v>941</v>
      </c>
      <c r="R6" s="1">
        <f t="shared" si="3"/>
        <v>0.6072621035058431</v>
      </c>
      <c r="S6" s="1">
        <f t="shared" si="4"/>
        <v>0.3927378964941569</v>
      </c>
      <c r="T6" s="3">
        <f t="shared" si="5"/>
        <v>841</v>
      </c>
      <c r="U6" s="3">
        <f t="shared" si="6"/>
        <v>843</v>
      </c>
      <c r="V6" s="3">
        <f t="shared" si="7"/>
        <v>681</v>
      </c>
      <c r="W6" s="3">
        <f t="shared" si="8"/>
        <v>1138</v>
      </c>
      <c r="X6" s="3">
        <f t="shared" si="9"/>
        <v>49</v>
      </c>
      <c r="Y6" s="3">
        <f t="shared" si="10"/>
        <v>51</v>
      </c>
      <c r="Z6" s="3">
        <f t="shared" si="11"/>
        <v>260</v>
      </c>
      <c r="AA6" s="3">
        <f t="shared" si="11"/>
        <v>317</v>
      </c>
      <c r="AB6" s="1">
        <f t="shared" si="12"/>
        <v>0.7320827320827321</v>
      </c>
      <c r="AC6" s="1">
        <f t="shared" si="13"/>
        <v>0.7125468164794008</v>
      </c>
      <c r="AD6" s="1">
        <f t="shared" si="14"/>
        <v>0.722182680901542</v>
      </c>
      <c r="AE6" s="1">
        <f t="shared" si="15"/>
        <v>0.733044733044733</v>
      </c>
      <c r="AF6" s="1">
        <f t="shared" si="16"/>
        <v>0.7134831460674157</v>
      </c>
      <c r="AG6" s="1">
        <f t="shared" si="17"/>
        <v>0.7231316725978647</v>
      </c>
      <c r="AI6" s="1">
        <f t="shared" si="18"/>
        <v>0.7821305841924399</v>
      </c>
      <c r="AJ6" s="2">
        <f t="shared" si="19"/>
        <v>0.2763018065887354</v>
      </c>
      <c r="AK6" s="6">
        <f t="shared" si="20"/>
        <v>1.373271803760155</v>
      </c>
      <c r="AL6" s="1">
        <f t="shared" si="21"/>
        <v>0.6116838487972509</v>
      </c>
      <c r="AM6" s="1">
        <f t="shared" si="22"/>
        <v>0.6144329896907217</v>
      </c>
      <c r="AN6" s="2">
        <f t="shared" si="23"/>
        <v>0.6352253756260434</v>
      </c>
      <c r="AO6" s="1"/>
      <c r="AP6" s="1">
        <f t="shared" si="24"/>
        <v>0.0027491408934707806</v>
      </c>
    </row>
    <row r="7" spans="1:42" ht="12.75">
      <c r="A7">
        <v>5</v>
      </c>
      <c r="B7">
        <v>4808</v>
      </c>
      <c r="C7">
        <v>0</v>
      </c>
      <c r="D7">
        <v>0</v>
      </c>
      <c r="E7">
        <v>995</v>
      </c>
      <c r="F7">
        <v>425</v>
      </c>
      <c r="G7">
        <v>2717</v>
      </c>
      <c r="H7">
        <v>5349</v>
      </c>
      <c r="I7">
        <v>0</v>
      </c>
      <c r="J7">
        <v>0</v>
      </c>
      <c r="K7">
        <v>995</v>
      </c>
      <c r="L7">
        <v>429</v>
      </c>
      <c r="M7">
        <v>2176</v>
      </c>
      <c r="O7">
        <f t="shared" si="0"/>
        <v>8520</v>
      </c>
      <c r="P7">
        <f t="shared" si="1"/>
        <v>8520</v>
      </c>
      <c r="Q7">
        <f t="shared" si="2"/>
        <v>0</v>
      </c>
      <c r="R7" s="1">
        <f t="shared" si="3"/>
        <v>1</v>
      </c>
      <c r="S7" s="1">
        <f t="shared" si="4"/>
        <v>0</v>
      </c>
      <c r="T7" s="3">
        <f t="shared" si="5"/>
        <v>4808</v>
      </c>
      <c r="U7" s="3">
        <f t="shared" si="6"/>
        <v>5349</v>
      </c>
      <c r="V7" s="3">
        <f t="shared" si="7"/>
        <v>0</v>
      </c>
      <c r="W7" s="3">
        <f t="shared" si="8"/>
        <v>7525</v>
      </c>
      <c r="X7" s="3">
        <f t="shared" si="9"/>
        <v>425</v>
      </c>
      <c r="Y7" s="3">
        <f t="shared" si="10"/>
        <v>429</v>
      </c>
      <c r="Z7" s="3">
        <f t="shared" si="11"/>
        <v>0</v>
      </c>
      <c r="AA7" s="3">
        <f t="shared" si="11"/>
        <v>995</v>
      </c>
      <c r="AB7" s="1">
        <f t="shared" si="12"/>
        <v>0.638936877076412</v>
      </c>
      <c r="AC7" s="1">
        <f t="shared" si="13"/>
        <v>0.564319248826291</v>
      </c>
      <c r="AD7" s="1">
        <f t="shared" si="14"/>
        <v>0.5993144281707696</v>
      </c>
      <c r="AE7" s="1">
        <f t="shared" si="15"/>
        <v>0.7108305647840532</v>
      </c>
      <c r="AF7" s="1">
        <f t="shared" si="16"/>
        <v>0.6278169014084507</v>
      </c>
      <c r="AG7" s="1">
        <f t="shared" si="17"/>
        <v>0.666749766282331</v>
      </c>
      <c r="AI7" s="1">
        <f t="shared" si="18"/>
        <v>0.8832159624413145</v>
      </c>
      <c r="AJ7" s="2">
        <f>MAX(0.001,Z7)/MAX(0.001,Q7)</f>
        <v>1</v>
      </c>
      <c r="AK7" s="6" t="e">
        <f t="shared" si="20"/>
        <v>#NUM!</v>
      </c>
      <c r="AL7" s="1">
        <f t="shared" si="21"/>
        <v>0.6142018779342723</v>
      </c>
      <c r="AM7" s="1">
        <f t="shared" si="22"/>
        <v>0.678169014084507</v>
      </c>
      <c r="AN7" s="2">
        <f t="shared" si="23"/>
        <v>0.564319248826291</v>
      </c>
      <c r="AO7" s="1"/>
      <c r="AP7" s="1">
        <f t="shared" si="24"/>
        <v>0.06396713615023475</v>
      </c>
    </row>
    <row r="8" spans="1:42" ht="12.75">
      <c r="A8">
        <v>6</v>
      </c>
      <c r="B8">
        <v>899</v>
      </c>
      <c r="C8">
        <v>141</v>
      </c>
      <c r="D8">
        <v>465</v>
      </c>
      <c r="E8">
        <v>36</v>
      </c>
      <c r="F8">
        <v>0</v>
      </c>
      <c r="G8">
        <v>213</v>
      </c>
      <c r="H8">
        <v>899</v>
      </c>
      <c r="I8">
        <v>141</v>
      </c>
      <c r="J8">
        <v>465</v>
      </c>
      <c r="K8">
        <v>36</v>
      </c>
      <c r="L8">
        <v>0</v>
      </c>
      <c r="M8">
        <v>213</v>
      </c>
      <c r="O8">
        <f t="shared" si="0"/>
        <v>1754</v>
      </c>
      <c r="P8">
        <f t="shared" si="1"/>
        <v>1148</v>
      </c>
      <c r="Q8">
        <f t="shared" si="2"/>
        <v>606</v>
      </c>
      <c r="R8" s="1">
        <f t="shared" si="3"/>
        <v>0.6545039908779932</v>
      </c>
      <c r="S8" s="1">
        <f t="shared" si="4"/>
        <v>0.34549600912200684</v>
      </c>
      <c r="T8" s="3">
        <f t="shared" si="5"/>
        <v>899</v>
      </c>
      <c r="U8" s="3">
        <f t="shared" si="6"/>
        <v>899</v>
      </c>
      <c r="V8" s="3">
        <f t="shared" si="7"/>
        <v>141</v>
      </c>
      <c r="W8" s="3">
        <f t="shared" si="8"/>
        <v>1112</v>
      </c>
      <c r="X8" s="3">
        <f t="shared" si="9"/>
        <v>0</v>
      </c>
      <c r="Y8" s="3">
        <f t="shared" si="10"/>
        <v>0</v>
      </c>
      <c r="Z8" s="3">
        <f t="shared" si="11"/>
        <v>465</v>
      </c>
      <c r="AA8" s="3">
        <f t="shared" si="11"/>
        <v>36</v>
      </c>
      <c r="AB8" s="1">
        <f t="shared" si="12"/>
        <v>0.6053550640279395</v>
      </c>
      <c r="AC8" s="1">
        <f t="shared" si="13"/>
        <v>0.8068269976726145</v>
      </c>
      <c r="AD8" s="1">
        <f t="shared" si="14"/>
        <v>0.691719321582973</v>
      </c>
      <c r="AE8" s="1">
        <f t="shared" si="15"/>
        <v>0.6053550640279395</v>
      </c>
      <c r="AF8" s="1">
        <f t="shared" si="16"/>
        <v>0.8068269976726145</v>
      </c>
      <c r="AG8" s="1">
        <f t="shared" si="17"/>
        <v>0.691719321582973</v>
      </c>
      <c r="AI8" s="1">
        <f t="shared" si="18"/>
        <v>0.9686411149825784</v>
      </c>
      <c r="AJ8" s="2">
        <f t="shared" si="19"/>
        <v>0.7673267326732673</v>
      </c>
      <c r="AK8" s="6">
        <f t="shared" si="20"/>
        <v>1.1311149624061887</v>
      </c>
      <c r="AL8" s="1">
        <f t="shared" si="21"/>
        <v>0.7831010452961672</v>
      </c>
      <c r="AM8" s="1">
        <f t="shared" si="22"/>
        <v>0.7831010452961672</v>
      </c>
      <c r="AN8" s="2">
        <f t="shared" si="23"/>
        <v>0.5929304446978335</v>
      </c>
      <c r="AO8" s="1"/>
      <c r="AP8" s="1">
        <f t="shared" si="24"/>
        <v>0</v>
      </c>
    </row>
    <row r="9" spans="1:42" ht="12.75">
      <c r="A9">
        <v>7</v>
      </c>
      <c r="B9">
        <v>1694</v>
      </c>
      <c r="C9">
        <v>106</v>
      </c>
      <c r="D9">
        <v>387</v>
      </c>
      <c r="E9">
        <v>58</v>
      </c>
      <c r="F9">
        <v>0</v>
      </c>
      <c r="G9">
        <v>320</v>
      </c>
      <c r="H9">
        <v>1694</v>
      </c>
      <c r="I9">
        <v>106</v>
      </c>
      <c r="J9">
        <v>387</v>
      </c>
      <c r="K9">
        <v>58</v>
      </c>
      <c r="L9">
        <v>0</v>
      </c>
      <c r="M9">
        <v>320</v>
      </c>
      <c r="O9">
        <f t="shared" si="0"/>
        <v>2565</v>
      </c>
      <c r="P9">
        <f t="shared" si="1"/>
        <v>2072</v>
      </c>
      <c r="Q9">
        <f t="shared" si="2"/>
        <v>493</v>
      </c>
      <c r="R9" s="1">
        <f t="shared" si="3"/>
        <v>0.8077972709551657</v>
      </c>
      <c r="S9" s="1">
        <f t="shared" si="4"/>
        <v>0.19220272904483432</v>
      </c>
      <c r="T9" s="3">
        <f t="shared" si="5"/>
        <v>1694</v>
      </c>
      <c r="U9" s="3">
        <f t="shared" si="6"/>
        <v>1694</v>
      </c>
      <c r="V9" s="3">
        <f t="shared" si="7"/>
        <v>106</v>
      </c>
      <c r="W9" s="3">
        <f t="shared" si="8"/>
        <v>2014</v>
      </c>
      <c r="X9" s="3">
        <f t="shared" si="9"/>
        <v>0</v>
      </c>
      <c r="Y9" s="3">
        <f t="shared" si="10"/>
        <v>0</v>
      </c>
      <c r="Z9" s="3">
        <f t="shared" si="11"/>
        <v>387</v>
      </c>
      <c r="AA9" s="3">
        <f t="shared" si="11"/>
        <v>58</v>
      </c>
      <c r="AB9" s="1">
        <f t="shared" si="12"/>
        <v>0.7179896290386917</v>
      </c>
      <c r="AC9" s="1">
        <f t="shared" si="13"/>
        <v>0.8264462809917356</v>
      </c>
      <c r="AD9" s="1">
        <f t="shared" si="14"/>
        <v>0.768409818569904</v>
      </c>
      <c r="AE9" s="1">
        <f t="shared" si="15"/>
        <v>0.7179896290386917</v>
      </c>
      <c r="AF9" s="1">
        <f t="shared" si="16"/>
        <v>0.8264462809917356</v>
      </c>
      <c r="AG9" s="1">
        <f t="shared" si="17"/>
        <v>0.768409818569904</v>
      </c>
      <c r="AI9" s="1">
        <f t="shared" si="18"/>
        <v>0.972007722007722</v>
      </c>
      <c r="AJ9" s="2">
        <f t="shared" si="19"/>
        <v>0.7849898580121704</v>
      </c>
      <c r="AK9" s="6">
        <f t="shared" si="20"/>
        <v>1.1219980780781451</v>
      </c>
      <c r="AL9" s="1">
        <f t="shared" si="21"/>
        <v>0.8175675675675675</v>
      </c>
      <c r="AM9" s="1">
        <f t="shared" si="22"/>
        <v>0.8175675675675675</v>
      </c>
      <c r="AN9" s="2">
        <f t="shared" si="23"/>
        <v>0.7017543859649122</v>
      </c>
      <c r="AO9" s="1"/>
      <c r="AP9" s="1">
        <f t="shared" si="24"/>
        <v>0</v>
      </c>
    </row>
    <row r="10" spans="1:42" ht="12.75">
      <c r="A10">
        <v>8</v>
      </c>
      <c r="B10">
        <v>1287</v>
      </c>
      <c r="C10">
        <v>495</v>
      </c>
      <c r="D10">
        <v>418</v>
      </c>
      <c r="E10">
        <v>306</v>
      </c>
      <c r="F10">
        <v>24</v>
      </c>
      <c r="G10">
        <v>818</v>
      </c>
      <c r="H10">
        <v>1807</v>
      </c>
      <c r="I10">
        <v>495</v>
      </c>
      <c r="J10">
        <v>418</v>
      </c>
      <c r="K10">
        <v>306</v>
      </c>
      <c r="L10">
        <v>27</v>
      </c>
      <c r="M10">
        <v>298</v>
      </c>
      <c r="O10">
        <f t="shared" si="0"/>
        <v>3324</v>
      </c>
      <c r="P10">
        <f t="shared" si="1"/>
        <v>2411</v>
      </c>
      <c r="Q10">
        <f t="shared" si="2"/>
        <v>913</v>
      </c>
      <c r="R10" s="1">
        <f t="shared" si="3"/>
        <v>0.7253309265944645</v>
      </c>
      <c r="S10" s="1">
        <f t="shared" si="4"/>
        <v>0.2746690734055355</v>
      </c>
      <c r="T10" s="3">
        <f t="shared" si="5"/>
        <v>1287</v>
      </c>
      <c r="U10" s="3">
        <f t="shared" si="6"/>
        <v>1807</v>
      </c>
      <c r="V10" s="3">
        <f t="shared" si="7"/>
        <v>495</v>
      </c>
      <c r="W10" s="3">
        <f t="shared" si="8"/>
        <v>2105</v>
      </c>
      <c r="X10" s="3">
        <f t="shared" si="9"/>
        <v>24</v>
      </c>
      <c r="Y10" s="3">
        <f t="shared" si="10"/>
        <v>27</v>
      </c>
      <c r="Z10" s="3">
        <f t="shared" si="11"/>
        <v>418</v>
      </c>
      <c r="AA10" s="3">
        <f t="shared" si="11"/>
        <v>306</v>
      </c>
      <c r="AB10" s="1">
        <f t="shared" si="12"/>
        <v>0.5904572564612326</v>
      </c>
      <c r="AC10" s="1">
        <f t="shared" si="13"/>
        <v>0.6132140399174123</v>
      </c>
      <c r="AD10" s="1">
        <f t="shared" si="14"/>
        <v>0.6016205266711682</v>
      </c>
      <c r="AE10" s="1">
        <f t="shared" si="15"/>
        <v>0.7627567925778661</v>
      </c>
      <c r="AF10" s="1">
        <f t="shared" si="16"/>
        <v>0.7921541637990365</v>
      </c>
      <c r="AG10" s="1">
        <f t="shared" si="17"/>
        <v>0.7771775827143822</v>
      </c>
      <c r="AI10" s="1">
        <f t="shared" si="18"/>
        <v>0.8730817088345085</v>
      </c>
      <c r="AJ10" s="2">
        <f t="shared" si="19"/>
        <v>0.4578313253012048</v>
      </c>
      <c r="AK10" s="6">
        <f t="shared" si="20"/>
        <v>1.2469790253453377</v>
      </c>
      <c r="AL10" s="1">
        <f t="shared" si="21"/>
        <v>0.5437577768560763</v>
      </c>
      <c r="AM10" s="1">
        <f t="shared" si="22"/>
        <v>0.7606802156781418</v>
      </c>
      <c r="AN10" s="2">
        <f t="shared" si="23"/>
        <v>0.5361010830324909</v>
      </c>
      <c r="AO10" s="1"/>
      <c r="AP10" s="1">
        <f t="shared" si="24"/>
        <v>0.21692243882206552</v>
      </c>
    </row>
    <row r="11" spans="1:42" ht="12.75">
      <c r="A11">
        <v>9</v>
      </c>
      <c r="B11">
        <v>1509</v>
      </c>
      <c r="C11">
        <v>0</v>
      </c>
      <c r="D11">
        <v>0</v>
      </c>
      <c r="E11">
        <v>371</v>
      </c>
      <c r="F11">
        <v>85</v>
      </c>
      <c r="G11">
        <v>1240</v>
      </c>
      <c r="H11">
        <v>1636</v>
      </c>
      <c r="I11">
        <v>0</v>
      </c>
      <c r="J11">
        <v>0</v>
      </c>
      <c r="K11">
        <v>371</v>
      </c>
      <c r="L11">
        <v>87</v>
      </c>
      <c r="M11">
        <v>1113</v>
      </c>
      <c r="O11">
        <f>B11+G11+C11+D11+E11+FIXES!E11</f>
        <v>3120</v>
      </c>
      <c r="P11">
        <f>B11+G11+E11+FIXES!E11</f>
        <v>3120</v>
      </c>
      <c r="Q11">
        <f t="shared" si="2"/>
        <v>0</v>
      </c>
      <c r="R11" s="1">
        <f t="shared" si="3"/>
        <v>1</v>
      </c>
      <c r="S11" s="1">
        <f t="shared" si="4"/>
        <v>0</v>
      </c>
      <c r="T11" s="3">
        <f t="shared" si="5"/>
        <v>1509</v>
      </c>
      <c r="U11" s="3">
        <f t="shared" si="6"/>
        <v>1636</v>
      </c>
      <c r="V11" s="3">
        <f t="shared" si="7"/>
        <v>0</v>
      </c>
      <c r="W11" s="3">
        <f t="shared" si="8"/>
        <v>2749</v>
      </c>
      <c r="X11" s="3">
        <f t="shared" si="9"/>
        <v>85</v>
      </c>
      <c r="Y11" s="3">
        <f t="shared" si="10"/>
        <v>87</v>
      </c>
      <c r="Z11" s="3">
        <f t="shared" si="11"/>
        <v>0</v>
      </c>
      <c r="AA11" s="3">
        <f>E11+FIXES!E11</f>
        <v>371</v>
      </c>
      <c r="AB11" s="1">
        <f t="shared" si="12"/>
        <v>0.5489268825027283</v>
      </c>
      <c r="AC11" s="1">
        <f t="shared" si="13"/>
        <v>0.48365384615384616</v>
      </c>
      <c r="AD11" s="1">
        <f t="shared" si="14"/>
        <v>0.5142272959618334</v>
      </c>
      <c r="AE11" s="1">
        <f t="shared" si="15"/>
        <v>0.5951255001818844</v>
      </c>
      <c r="AF11" s="1">
        <f t="shared" si="16"/>
        <v>0.5243589743589744</v>
      </c>
      <c r="AG11" s="1">
        <f t="shared" si="17"/>
        <v>0.5575055375702846</v>
      </c>
      <c r="AI11" s="1">
        <f t="shared" si="18"/>
        <v>0.8810897435897436</v>
      </c>
      <c r="AJ11" s="2">
        <f t="shared" si="19"/>
        <v>1</v>
      </c>
      <c r="AK11" s="6" t="e">
        <f t="shared" si="20"/>
        <v>#NUM!</v>
      </c>
      <c r="AL11" s="1">
        <f t="shared" si="21"/>
        <v>0.5108974358974359</v>
      </c>
      <c r="AM11" s="1">
        <f t="shared" si="22"/>
        <v>0.5522435897435898</v>
      </c>
      <c r="AN11" s="2">
        <f t="shared" si="23"/>
        <v>0.48365384615384616</v>
      </c>
      <c r="AO11" s="1"/>
      <c r="AP11" s="1">
        <f t="shared" si="24"/>
        <v>0.04134615384615392</v>
      </c>
    </row>
    <row r="12" spans="1:42" ht="12.75">
      <c r="A12">
        <v>10</v>
      </c>
      <c r="B12">
        <v>778</v>
      </c>
      <c r="C12">
        <v>417</v>
      </c>
      <c r="D12">
        <v>162</v>
      </c>
      <c r="E12">
        <v>46</v>
      </c>
      <c r="F12">
        <v>0</v>
      </c>
      <c r="G12">
        <v>207</v>
      </c>
      <c r="H12">
        <v>778</v>
      </c>
      <c r="I12">
        <v>417</v>
      </c>
      <c r="J12">
        <v>162</v>
      </c>
      <c r="K12">
        <v>46</v>
      </c>
      <c r="L12">
        <v>5</v>
      </c>
      <c r="M12">
        <v>207</v>
      </c>
      <c r="O12">
        <f t="shared" si="0"/>
        <v>1610</v>
      </c>
      <c r="P12">
        <f t="shared" si="1"/>
        <v>1031</v>
      </c>
      <c r="Q12">
        <f t="shared" si="2"/>
        <v>579</v>
      </c>
      <c r="R12" s="1">
        <f t="shared" si="3"/>
        <v>0.6403726708074534</v>
      </c>
      <c r="S12" s="1">
        <f t="shared" si="4"/>
        <v>0.3596273291925466</v>
      </c>
      <c r="T12" s="3">
        <f t="shared" si="5"/>
        <v>778</v>
      </c>
      <c r="U12" s="3">
        <f t="shared" si="6"/>
        <v>778</v>
      </c>
      <c r="V12" s="3">
        <f t="shared" si="7"/>
        <v>417</v>
      </c>
      <c r="W12" s="3">
        <f t="shared" si="8"/>
        <v>985</v>
      </c>
      <c r="X12" s="3">
        <f t="shared" si="9"/>
        <v>0</v>
      </c>
      <c r="Y12" s="3">
        <f t="shared" si="10"/>
        <v>5</v>
      </c>
      <c r="Z12" s="3">
        <f t="shared" si="11"/>
        <v>162</v>
      </c>
      <c r="AA12" s="3">
        <f t="shared" si="11"/>
        <v>46</v>
      </c>
      <c r="AB12" s="1">
        <f t="shared" si="12"/>
        <v>0.7640664961636828</v>
      </c>
      <c r="AC12" s="1">
        <f t="shared" si="13"/>
        <v>0.8252762430939227</v>
      </c>
      <c r="AD12" s="1">
        <f t="shared" si="14"/>
        <v>0.7934926958831341</v>
      </c>
      <c r="AE12" s="1">
        <f t="shared" si="15"/>
        <v>0.7640664961636828</v>
      </c>
      <c r="AF12" s="1">
        <f t="shared" si="16"/>
        <v>0.8252762430939227</v>
      </c>
      <c r="AG12" s="1">
        <f t="shared" si="17"/>
        <v>0.7934926958831341</v>
      </c>
      <c r="AI12" s="1">
        <f t="shared" si="18"/>
        <v>0.9553831231813773</v>
      </c>
      <c r="AJ12" s="2">
        <f t="shared" si="19"/>
        <v>0.27979274611398963</v>
      </c>
      <c r="AK12" s="6">
        <f t="shared" si="20"/>
        <v>2.2829104180554927</v>
      </c>
      <c r="AL12" s="1">
        <f t="shared" si="21"/>
        <v>0.7546071774975752</v>
      </c>
      <c r="AM12" s="1">
        <f t="shared" si="22"/>
        <v>0.7594568380213385</v>
      </c>
      <c r="AN12" s="2">
        <f t="shared" si="23"/>
        <v>0.7422360248447205</v>
      </c>
      <c r="AO12" s="1"/>
      <c r="AP12" s="1">
        <f t="shared" si="24"/>
        <v>0.004849660523763233</v>
      </c>
    </row>
    <row r="13" spans="1:42" ht="12.75">
      <c r="A13">
        <v>11</v>
      </c>
      <c r="B13">
        <v>1184</v>
      </c>
      <c r="C13">
        <v>606</v>
      </c>
      <c r="D13">
        <v>75</v>
      </c>
      <c r="E13">
        <v>709</v>
      </c>
      <c r="F13">
        <v>308</v>
      </c>
      <c r="G13">
        <v>92</v>
      </c>
      <c r="H13">
        <v>1184</v>
      </c>
      <c r="I13">
        <v>606</v>
      </c>
      <c r="J13">
        <v>75</v>
      </c>
      <c r="K13">
        <v>709</v>
      </c>
      <c r="L13">
        <v>333</v>
      </c>
      <c r="M13">
        <v>92</v>
      </c>
      <c r="O13">
        <f t="shared" si="0"/>
        <v>2666</v>
      </c>
      <c r="P13">
        <f t="shared" si="1"/>
        <v>1985</v>
      </c>
      <c r="Q13">
        <f t="shared" si="2"/>
        <v>681</v>
      </c>
      <c r="R13" s="1">
        <f t="shared" si="3"/>
        <v>0.7445611402850713</v>
      </c>
      <c r="S13" s="1">
        <f t="shared" si="4"/>
        <v>0.25543885971492875</v>
      </c>
      <c r="T13" s="3">
        <f t="shared" si="5"/>
        <v>1184</v>
      </c>
      <c r="U13" s="3">
        <f t="shared" si="6"/>
        <v>1184</v>
      </c>
      <c r="V13" s="3">
        <f t="shared" si="7"/>
        <v>606</v>
      </c>
      <c r="W13" s="3">
        <f t="shared" si="8"/>
        <v>1276</v>
      </c>
      <c r="X13" s="3">
        <f t="shared" si="9"/>
        <v>308</v>
      </c>
      <c r="Y13" s="3">
        <f t="shared" si="10"/>
        <v>333</v>
      </c>
      <c r="Z13" s="3">
        <f t="shared" si="11"/>
        <v>75</v>
      </c>
      <c r="AA13" s="3">
        <f t="shared" si="11"/>
        <v>709</v>
      </c>
      <c r="AB13" s="1">
        <f t="shared" si="12"/>
        <v>0.914665304036791</v>
      </c>
      <c r="AC13" s="1">
        <f t="shared" si="13"/>
        <v>0.6908529525279815</v>
      </c>
      <c r="AD13" s="1">
        <f t="shared" si="14"/>
        <v>0.7871591908531222</v>
      </c>
      <c r="AE13" s="1">
        <f t="shared" si="15"/>
        <v>0.914665304036791</v>
      </c>
      <c r="AF13" s="1">
        <f t="shared" si="16"/>
        <v>0.6908529525279815</v>
      </c>
      <c r="AG13" s="1">
        <f t="shared" si="17"/>
        <v>0.7871591908531222</v>
      </c>
      <c r="AI13" s="1">
        <f t="shared" si="18"/>
        <v>0.6428211586901763</v>
      </c>
      <c r="AJ13" s="2">
        <f t="shared" si="19"/>
        <v>0.11013215859030837</v>
      </c>
      <c r="AK13" s="6">
        <f t="shared" si="20"/>
        <v>1.5918359858971507</v>
      </c>
      <c r="AL13" s="1">
        <f t="shared" si="21"/>
        <v>0.7516372795969773</v>
      </c>
      <c r="AM13" s="1">
        <f t="shared" si="22"/>
        <v>0.7642317380352645</v>
      </c>
      <c r="AN13" s="2">
        <f t="shared" si="23"/>
        <v>0.6714178544636159</v>
      </c>
      <c r="AO13" s="1"/>
      <c r="AP13" s="1">
        <f t="shared" si="24"/>
        <v>0.012594458438287104</v>
      </c>
    </row>
    <row r="14" spans="1:42" ht="12.75">
      <c r="A14">
        <v>12</v>
      </c>
      <c r="B14">
        <v>178</v>
      </c>
      <c r="C14">
        <v>22</v>
      </c>
      <c r="D14">
        <v>33</v>
      </c>
      <c r="E14">
        <v>381</v>
      </c>
      <c r="F14">
        <v>119</v>
      </c>
      <c r="G14">
        <v>451</v>
      </c>
      <c r="H14">
        <v>314</v>
      </c>
      <c r="I14">
        <v>22</v>
      </c>
      <c r="J14">
        <v>33</v>
      </c>
      <c r="K14">
        <v>381</v>
      </c>
      <c r="L14">
        <v>181</v>
      </c>
      <c r="M14">
        <v>315</v>
      </c>
      <c r="O14">
        <f t="shared" si="0"/>
        <v>1065</v>
      </c>
      <c r="P14">
        <f t="shared" si="1"/>
        <v>1010</v>
      </c>
      <c r="Q14">
        <f t="shared" si="2"/>
        <v>55</v>
      </c>
      <c r="R14" s="1">
        <f t="shared" si="3"/>
        <v>0.9483568075117371</v>
      </c>
      <c r="S14" s="1">
        <f t="shared" si="4"/>
        <v>0.051643192488262914</v>
      </c>
      <c r="T14" s="3">
        <f t="shared" si="5"/>
        <v>178</v>
      </c>
      <c r="U14" s="3">
        <f t="shared" si="6"/>
        <v>314</v>
      </c>
      <c r="V14" s="3">
        <f t="shared" si="7"/>
        <v>22</v>
      </c>
      <c r="W14" s="3">
        <f t="shared" si="8"/>
        <v>629</v>
      </c>
      <c r="X14" s="3">
        <f t="shared" si="9"/>
        <v>119</v>
      </c>
      <c r="Y14" s="3">
        <f t="shared" si="10"/>
        <v>181</v>
      </c>
      <c r="Z14" s="3">
        <f t="shared" si="11"/>
        <v>33</v>
      </c>
      <c r="AA14" s="3">
        <f t="shared" si="11"/>
        <v>381</v>
      </c>
      <c r="AB14" s="1">
        <f t="shared" si="12"/>
        <v>0.29239766081871343</v>
      </c>
      <c r="AC14" s="1">
        <f t="shared" si="13"/>
        <v>0.1937984496124031</v>
      </c>
      <c r="AD14" s="1">
        <f t="shared" si="14"/>
        <v>0.23310023310023312</v>
      </c>
      <c r="AE14" s="1">
        <f t="shared" si="15"/>
        <v>0.49122807017543857</v>
      </c>
      <c r="AF14" s="1">
        <f t="shared" si="16"/>
        <v>0.32558139534883723</v>
      </c>
      <c r="AG14" s="1">
        <f t="shared" si="17"/>
        <v>0.39160839160839156</v>
      </c>
      <c r="AI14" s="1">
        <f t="shared" si="18"/>
        <v>0.6227722772277228</v>
      </c>
      <c r="AJ14" s="2">
        <f t="shared" si="19"/>
        <v>0.6</v>
      </c>
      <c r="AK14" s="6">
        <f t="shared" si="20"/>
        <v>0.0594228828551413</v>
      </c>
      <c r="AL14" s="1">
        <f t="shared" si="21"/>
        <v>0.29405940594059404</v>
      </c>
      <c r="AM14" s="1">
        <f t="shared" si="22"/>
        <v>0.4900990099009901</v>
      </c>
      <c r="AN14" s="2">
        <f t="shared" si="23"/>
        <v>0.18779342723004694</v>
      </c>
      <c r="AO14" s="1"/>
      <c r="AP14" s="1">
        <f t="shared" si="24"/>
        <v>0.19603960396039605</v>
      </c>
    </row>
    <row r="15" spans="1:42" ht="12.75">
      <c r="A15">
        <v>13</v>
      </c>
      <c r="B15">
        <v>1505</v>
      </c>
      <c r="C15">
        <v>295</v>
      </c>
      <c r="D15">
        <v>563</v>
      </c>
      <c r="E15">
        <v>113</v>
      </c>
      <c r="F15">
        <v>5</v>
      </c>
      <c r="G15">
        <v>570</v>
      </c>
      <c r="H15">
        <v>1577</v>
      </c>
      <c r="I15">
        <v>295</v>
      </c>
      <c r="J15">
        <v>563</v>
      </c>
      <c r="K15">
        <v>113</v>
      </c>
      <c r="L15">
        <v>8</v>
      </c>
      <c r="M15">
        <v>498</v>
      </c>
      <c r="O15">
        <f t="shared" si="0"/>
        <v>3046</v>
      </c>
      <c r="P15">
        <f t="shared" si="1"/>
        <v>2188</v>
      </c>
      <c r="Q15">
        <f t="shared" si="2"/>
        <v>858</v>
      </c>
      <c r="R15" s="1">
        <f t="shared" si="3"/>
        <v>0.7183191070256073</v>
      </c>
      <c r="S15" s="1">
        <f t="shared" si="4"/>
        <v>0.28168089297439264</v>
      </c>
      <c r="T15" s="3">
        <f t="shared" si="5"/>
        <v>1505</v>
      </c>
      <c r="U15" s="3">
        <f t="shared" si="6"/>
        <v>1577</v>
      </c>
      <c r="V15" s="3">
        <f t="shared" si="7"/>
        <v>295</v>
      </c>
      <c r="W15" s="3">
        <f t="shared" si="8"/>
        <v>2075</v>
      </c>
      <c r="X15" s="3">
        <f t="shared" si="9"/>
        <v>5</v>
      </c>
      <c r="Y15" s="3">
        <f t="shared" si="10"/>
        <v>8</v>
      </c>
      <c r="Z15" s="3">
        <f t="shared" si="11"/>
        <v>563</v>
      </c>
      <c r="AA15" s="3">
        <f t="shared" si="11"/>
        <v>113</v>
      </c>
      <c r="AB15" s="1">
        <f t="shared" si="12"/>
        <v>0.6137061029662462</v>
      </c>
      <c r="AC15" s="1">
        <f t="shared" si="13"/>
        <v>0.7249295207410391</v>
      </c>
      <c r="AD15" s="1">
        <f t="shared" si="14"/>
        <v>0.6646971935007385</v>
      </c>
      <c r="AE15" s="1">
        <f t="shared" si="15"/>
        <v>0.638254347084896</v>
      </c>
      <c r="AF15" s="1">
        <f t="shared" si="16"/>
        <v>0.7539267015706806</v>
      </c>
      <c r="AG15" s="1">
        <f t="shared" si="17"/>
        <v>0.691285081240768</v>
      </c>
      <c r="AI15" s="1">
        <f t="shared" si="18"/>
        <v>0.9483546617915904</v>
      </c>
      <c r="AJ15" s="2">
        <f t="shared" si="19"/>
        <v>0.6561771561771562</v>
      </c>
      <c r="AK15" s="6">
        <f t="shared" si="20"/>
        <v>1.2270532322556353</v>
      </c>
      <c r="AL15" s="1">
        <f t="shared" si="21"/>
        <v>0.6901279707495429</v>
      </c>
      <c r="AM15" s="1">
        <f t="shared" si="22"/>
        <v>0.7244058500914077</v>
      </c>
      <c r="AN15" s="2">
        <f t="shared" si="23"/>
        <v>0.5909389363099147</v>
      </c>
      <c r="AO15" s="1"/>
      <c r="AP15" s="1">
        <f t="shared" si="24"/>
        <v>0.03427787934186477</v>
      </c>
    </row>
    <row r="16" spans="1:42" ht="12.75">
      <c r="A16">
        <v>14</v>
      </c>
      <c r="B16">
        <v>1661</v>
      </c>
      <c r="C16">
        <v>242</v>
      </c>
      <c r="D16">
        <v>167</v>
      </c>
      <c r="E16">
        <v>146</v>
      </c>
      <c r="F16">
        <v>58</v>
      </c>
      <c r="G16">
        <v>144</v>
      </c>
      <c r="H16">
        <v>1668</v>
      </c>
      <c r="I16">
        <v>242</v>
      </c>
      <c r="J16">
        <v>167</v>
      </c>
      <c r="K16">
        <v>146</v>
      </c>
      <c r="L16">
        <v>59</v>
      </c>
      <c r="M16">
        <v>137</v>
      </c>
      <c r="O16">
        <f t="shared" si="0"/>
        <v>2360</v>
      </c>
      <c r="P16">
        <f t="shared" si="1"/>
        <v>1951</v>
      </c>
      <c r="Q16">
        <f t="shared" si="2"/>
        <v>409</v>
      </c>
      <c r="R16" s="1">
        <f t="shared" si="3"/>
        <v>0.8266949152542373</v>
      </c>
      <c r="S16" s="1">
        <f t="shared" si="4"/>
        <v>0.1733050847457627</v>
      </c>
      <c r="T16" s="3">
        <f t="shared" si="5"/>
        <v>1661</v>
      </c>
      <c r="U16" s="3">
        <f t="shared" si="6"/>
        <v>1668</v>
      </c>
      <c r="V16" s="3">
        <f t="shared" si="7"/>
        <v>242</v>
      </c>
      <c r="W16" s="3">
        <f t="shared" si="8"/>
        <v>1805</v>
      </c>
      <c r="X16" s="3">
        <f t="shared" si="9"/>
        <v>58</v>
      </c>
      <c r="Y16" s="3">
        <f t="shared" si="10"/>
        <v>59</v>
      </c>
      <c r="Z16" s="3">
        <f t="shared" si="11"/>
        <v>167</v>
      </c>
      <c r="AA16" s="3">
        <f t="shared" si="11"/>
        <v>146</v>
      </c>
      <c r="AB16" s="1">
        <f t="shared" si="12"/>
        <v>0.8595302619692864</v>
      </c>
      <c r="AC16" s="1">
        <f t="shared" si="13"/>
        <v>0.8677610579115367</v>
      </c>
      <c r="AD16" s="1">
        <f t="shared" si="14"/>
        <v>0.8636260494667575</v>
      </c>
      <c r="AE16" s="1">
        <f t="shared" si="15"/>
        <v>0.8626919602529358</v>
      </c>
      <c r="AF16" s="1">
        <f t="shared" si="16"/>
        <v>0.870953032375741</v>
      </c>
      <c r="AG16" s="1">
        <f t="shared" si="17"/>
        <v>0.8668028137054685</v>
      </c>
      <c r="AI16" s="1">
        <f t="shared" si="18"/>
        <v>0.9251665812403895</v>
      </c>
      <c r="AJ16" s="2">
        <f t="shared" si="19"/>
        <v>0.4083129584352078</v>
      </c>
      <c r="AK16" s="6">
        <f t="shared" si="20"/>
        <v>1.672596502701569</v>
      </c>
      <c r="AL16" s="1">
        <f t="shared" si="21"/>
        <v>0.8810866222450026</v>
      </c>
      <c r="AM16" s="1">
        <f t="shared" si="22"/>
        <v>0.885187083546899</v>
      </c>
      <c r="AN16" s="2">
        <f t="shared" si="23"/>
        <v>0.8063559322033899</v>
      </c>
      <c r="AO16" s="1"/>
      <c r="AP16" s="1">
        <f t="shared" si="24"/>
        <v>0.004100461301896452</v>
      </c>
    </row>
    <row r="17" spans="1:42" ht="12.75">
      <c r="A17">
        <v>15</v>
      </c>
      <c r="B17">
        <v>1547</v>
      </c>
      <c r="C17">
        <v>363</v>
      </c>
      <c r="D17">
        <v>92</v>
      </c>
      <c r="E17">
        <v>437</v>
      </c>
      <c r="F17">
        <v>254</v>
      </c>
      <c r="G17">
        <v>35</v>
      </c>
      <c r="H17">
        <v>1547</v>
      </c>
      <c r="I17">
        <v>363</v>
      </c>
      <c r="J17">
        <v>92</v>
      </c>
      <c r="K17">
        <v>437</v>
      </c>
      <c r="L17">
        <v>259</v>
      </c>
      <c r="M17">
        <v>35</v>
      </c>
      <c r="O17">
        <f t="shared" si="0"/>
        <v>2474</v>
      </c>
      <c r="P17">
        <f t="shared" si="1"/>
        <v>2019</v>
      </c>
      <c r="Q17">
        <f t="shared" si="2"/>
        <v>455</v>
      </c>
      <c r="R17" s="1">
        <f t="shared" si="3"/>
        <v>0.8160873080032336</v>
      </c>
      <c r="S17" s="1">
        <f t="shared" si="4"/>
        <v>0.18391269199676638</v>
      </c>
      <c r="T17" s="3">
        <f t="shared" si="5"/>
        <v>1547</v>
      </c>
      <c r="U17" s="3">
        <f t="shared" si="6"/>
        <v>1547</v>
      </c>
      <c r="V17" s="3">
        <f t="shared" si="7"/>
        <v>363</v>
      </c>
      <c r="W17" s="3">
        <f t="shared" si="8"/>
        <v>1582</v>
      </c>
      <c r="X17" s="3">
        <f t="shared" si="9"/>
        <v>254</v>
      </c>
      <c r="Y17" s="3">
        <f t="shared" si="10"/>
        <v>259</v>
      </c>
      <c r="Z17" s="3">
        <f t="shared" si="11"/>
        <v>92</v>
      </c>
      <c r="AA17" s="3">
        <f t="shared" si="11"/>
        <v>437</v>
      </c>
      <c r="AB17" s="1">
        <f t="shared" si="12"/>
        <v>0.937653411880216</v>
      </c>
      <c r="AC17" s="1">
        <f t="shared" si="13"/>
        <v>0.8018471872376155</v>
      </c>
      <c r="AD17" s="1">
        <f t="shared" si="14"/>
        <v>0.8644489703552841</v>
      </c>
      <c r="AE17" s="1">
        <f t="shared" si="15"/>
        <v>0.937653411880216</v>
      </c>
      <c r="AF17" s="1">
        <f t="shared" si="16"/>
        <v>0.8018471872376155</v>
      </c>
      <c r="AG17" s="1">
        <f t="shared" si="17"/>
        <v>0.8644489703552841</v>
      </c>
      <c r="AI17" s="1">
        <f t="shared" si="18"/>
        <v>0.7835562159484893</v>
      </c>
      <c r="AJ17" s="2">
        <f t="shared" si="19"/>
        <v>0.2021978021978022</v>
      </c>
      <c r="AK17" s="6">
        <f t="shared" si="20"/>
        <v>1.6180561778946445</v>
      </c>
      <c r="AL17" s="1">
        <f t="shared" si="21"/>
        <v>0.8920257553244181</v>
      </c>
      <c r="AM17" s="1">
        <f t="shared" si="22"/>
        <v>0.8945022288261516</v>
      </c>
      <c r="AN17" s="2">
        <f t="shared" si="23"/>
        <v>0.7720291026677445</v>
      </c>
      <c r="AO17" s="1"/>
      <c r="AP17" s="1">
        <f t="shared" si="24"/>
        <v>0.0024764735017335227</v>
      </c>
    </row>
    <row r="18" spans="1:42" ht="12.75">
      <c r="A18">
        <v>16</v>
      </c>
      <c r="B18">
        <v>1870</v>
      </c>
      <c r="C18">
        <v>385</v>
      </c>
      <c r="D18">
        <v>252</v>
      </c>
      <c r="E18">
        <v>176</v>
      </c>
      <c r="F18">
        <v>51</v>
      </c>
      <c r="G18">
        <v>233</v>
      </c>
      <c r="H18">
        <v>1870</v>
      </c>
      <c r="I18">
        <v>385</v>
      </c>
      <c r="J18">
        <v>252</v>
      </c>
      <c r="K18">
        <v>176</v>
      </c>
      <c r="L18">
        <v>55</v>
      </c>
      <c r="M18">
        <v>233</v>
      </c>
      <c r="O18">
        <f t="shared" si="0"/>
        <v>2916</v>
      </c>
      <c r="P18">
        <f t="shared" si="1"/>
        <v>2279</v>
      </c>
      <c r="Q18">
        <f t="shared" si="2"/>
        <v>637</v>
      </c>
      <c r="R18" s="1">
        <f t="shared" si="3"/>
        <v>0.7815500685871056</v>
      </c>
      <c r="S18" s="1">
        <f t="shared" si="4"/>
        <v>0.21844993141289437</v>
      </c>
      <c r="T18" s="3">
        <f t="shared" si="5"/>
        <v>1870</v>
      </c>
      <c r="U18" s="3">
        <f t="shared" si="6"/>
        <v>1870</v>
      </c>
      <c r="V18" s="3">
        <f t="shared" si="7"/>
        <v>385</v>
      </c>
      <c r="W18" s="3">
        <f t="shared" si="8"/>
        <v>2103</v>
      </c>
      <c r="X18" s="3">
        <f t="shared" si="9"/>
        <v>51</v>
      </c>
      <c r="Y18" s="3">
        <f t="shared" si="10"/>
        <v>55</v>
      </c>
      <c r="Z18" s="3">
        <f t="shared" si="11"/>
        <v>252</v>
      </c>
      <c r="AA18" s="3">
        <f t="shared" si="11"/>
        <v>176</v>
      </c>
      <c r="AB18" s="1">
        <f t="shared" si="12"/>
        <v>0.822992700729927</v>
      </c>
      <c r="AC18" s="1">
        <f t="shared" si="13"/>
        <v>0.8464714714714715</v>
      </c>
      <c r="AD18" s="1">
        <f t="shared" si="14"/>
        <v>0.8345669874167284</v>
      </c>
      <c r="AE18" s="1">
        <f t="shared" si="15"/>
        <v>0.822992700729927</v>
      </c>
      <c r="AF18" s="1">
        <f t="shared" si="16"/>
        <v>0.8464714714714715</v>
      </c>
      <c r="AG18" s="1">
        <f t="shared" si="17"/>
        <v>0.8345669874167284</v>
      </c>
      <c r="AI18" s="1">
        <f t="shared" si="18"/>
        <v>0.9227731461167179</v>
      </c>
      <c r="AJ18" s="2">
        <f t="shared" si="19"/>
        <v>0.3956043956043956</v>
      </c>
      <c r="AK18" s="6">
        <f t="shared" si="20"/>
        <v>1.688716737328816</v>
      </c>
      <c r="AL18" s="1">
        <f t="shared" si="21"/>
        <v>0.8429135585783238</v>
      </c>
      <c r="AM18" s="1">
        <f t="shared" si="22"/>
        <v>0.8446687143483984</v>
      </c>
      <c r="AN18" s="2">
        <f t="shared" si="23"/>
        <v>0.7733196159122085</v>
      </c>
      <c r="AO18" s="1"/>
      <c r="AP18" s="1">
        <f t="shared" si="24"/>
        <v>0.001755155770074568</v>
      </c>
    </row>
    <row r="19" spans="1:42" ht="12.75">
      <c r="A19">
        <v>17</v>
      </c>
      <c r="B19">
        <v>770</v>
      </c>
      <c r="C19">
        <v>84</v>
      </c>
      <c r="D19">
        <v>208</v>
      </c>
      <c r="E19">
        <v>51</v>
      </c>
      <c r="F19">
        <v>7</v>
      </c>
      <c r="G19">
        <v>171</v>
      </c>
      <c r="H19">
        <v>781</v>
      </c>
      <c r="I19">
        <v>84</v>
      </c>
      <c r="J19">
        <v>208</v>
      </c>
      <c r="K19">
        <v>51</v>
      </c>
      <c r="L19">
        <v>7</v>
      </c>
      <c r="M19">
        <v>160</v>
      </c>
      <c r="O19">
        <f t="shared" si="0"/>
        <v>1284</v>
      </c>
      <c r="P19">
        <f t="shared" si="1"/>
        <v>992</v>
      </c>
      <c r="Q19">
        <f t="shared" si="2"/>
        <v>292</v>
      </c>
      <c r="R19" s="1">
        <f t="shared" si="3"/>
        <v>0.7725856697819314</v>
      </c>
      <c r="S19" s="1">
        <f t="shared" si="4"/>
        <v>0.22741433021806853</v>
      </c>
      <c r="T19" s="3">
        <f t="shared" si="5"/>
        <v>770</v>
      </c>
      <c r="U19" s="3">
        <f t="shared" si="6"/>
        <v>781</v>
      </c>
      <c r="V19" s="3">
        <f t="shared" si="7"/>
        <v>84</v>
      </c>
      <c r="W19" s="3">
        <f t="shared" si="8"/>
        <v>941</v>
      </c>
      <c r="X19" s="3">
        <f t="shared" si="9"/>
        <v>7</v>
      </c>
      <c r="Y19" s="3">
        <f t="shared" si="10"/>
        <v>7</v>
      </c>
      <c r="Z19" s="3">
        <f t="shared" si="11"/>
        <v>208</v>
      </c>
      <c r="AA19" s="3">
        <f t="shared" si="11"/>
        <v>51</v>
      </c>
      <c r="AB19" s="1">
        <f t="shared" si="12"/>
        <v>0.6926196269261963</v>
      </c>
      <c r="AC19" s="1">
        <f t="shared" si="13"/>
        <v>0.7936802973977695</v>
      </c>
      <c r="AD19" s="1">
        <f t="shared" si="14"/>
        <v>0.7397141619748809</v>
      </c>
      <c r="AE19" s="1">
        <f t="shared" si="15"/>
        <v>0.7015409570154095</v>
      </c>
      <c r="AF19" s="1">
        <f t="shared" si="16"/>
        <v>0.8039033457249071</v>
      </c>
      <c r="AG19" s="1">
        <f t="shared" si="17"/>
        <v>0.7492420961455175</v>
      </c>
      <c r="AI19" s="1">
        <f t="shared" si="18"/>
        <v>0.9485887096774194</v>
      </c>
      <c r="AJ19" s="2">
        <f t="shared" si="19"/>
        <v>0.7123287671232876</v>
      </c>
      <c r="AK19" s="6">
        <f t="shared" si="20"/>
        <v>1.071120287096302</v>
      </c>
      <c r="AL19" s="1">
        <f t="shared" si="21"/>
        <v>0.7832661290322581</v>
      </c>
      <c r="AM19" s="1">
        <f t="shared" si="22"/>
        <v>0.7943548387096774</v>
      </c>
      <c r="AN19" s="2">
        <f t="shared" si="23"/>
        <v>0.6651090342679128</v>
      </c>
      <c r="AO19" s="1"/>
      <c r="AP19" s="1">
        <f t="shared" si="24"/>
        <v>0.011088709677419262</v>
      </c>
    </row>
    <row r="20" spans="1:42" ht="12.75">
      <c r="A20">
        <v>18</v>
      </c>
      <c r="B20">
        <v>1358</v>
      </c>
      <c r="C20">
        <v>482</v>
      </c>
      <c r="D20">
        <v>352</v>
      </c>
      <c r="E20">
        <v>251</v>
      </c>
      <c r="F20">
        <v>27</v>
      </c>
      <c r="G20">
        <v>555</v>
      </c>
      <c r="H20">
        <v>1376</v>
      </c>
      <c r="I20">
        <v>482</v>
      </c>
      <c r="J20">
        <v>352</v>
      </c>
      <c r="K20">
        <v>251</v>
      </c>
      <c r="L20">
        <v>34</v>
      </c>
      <c r="M20">
        <v>537</v>
      </c>
      <c r="O20">
        <f t="shared" si="0"/>
        <v>2998</v>
      </c>
      <c r="P20">
        <f t="shared" si="1"/>
        <v>2164</v>
      </c>
      <c r="Q20">
        <f t="shared" si="2"/>
        <v>834</v>
      </c>
      <c r="R20" s="1">
        <f t="shared" si="3"/>
        <v>0.7218145430286858</v>
      </c>
      <c r="S20" s="1">
        <f t="shared" si="4"/>
        <v>0.2781854569713142</v>
      </c>
      <c r="T20" s="3">
        <f t="shared" si="5"/>
        <v>1358</v>
      </c>
      <c r="U20" s="3">
        <f t="shared" si="6"/>
        <v>1376</v>
      </c>
      <c r="V20" s="3">
        <f t="shared" si="7"/>
        <v>482</v>
      </c>
      <c r="W20" s="3">
        <f t="shared" si="8"/>
        <v>1913</v>
      </c>
      <c r="X20" s="3">
        <f t="shared" si="9"/>
        <v>27</v>
      </c>
      <c r="Y20" s="3">
        <f t="shared" si="10"/>
        <v>34</v>
      </c>
      <c r="Z20" s="3">
        <f t="shared" si="11"/>
        <v>352</v>
      </c>
      <c r="AA20" s="3">
        <f t="shared" si="11"/>
        <v>251</v>
      </c>
      <c r="AB20" s="1">
        <f t="shared" si="12"/>
        <v>0.6698216235893703</v>
      </c>
      <c r="AC20" s="1">
        <f t="shared" si="13"/>
        <v>0.6953892668178382</v>
      </c>
      <c r="AD20" s="1">
        <f t="shared" si="14"/>
        <v>0.6823660300389394</v>
      </c>
      <c r="AE20" s="1">
        <f t="shared" si="15"/>
        <v>0.6763742264288315</v>
      </c>
      <c r="AF20" s="1">
        <f t="shared" si="16"/>
        <v>0.7021919879062736</v>
      </c>
      <c r="AG20" s="1">
        <f t="shared" si="17"/>
        <v>0.689041349898016</v>
      </c>
      <c r="AI20" s="1">
        <f t="shared" si="18"/>
        <v>0.884011090573013</v>
      </c>
      <c r="AJ20" s="2">
        <f t="shared" si="19"/>
        <v>0.42206235011990406</v>
      </c>
      <c r="AK20" s="6">
        <f t="shared" si="20"/>
        <v>1.3919002116801111</v>
      </c>
      <c r="AL20" s="1">
        <f t="shared" si="21"/>
        <v>0.640018484288355</v>
      </c>
      <c r="AM20" s="1">
        <f t="shared" si="22"/>
        <v>0.6515711645101664</v>
      </c>
      <c r="AN20" s="2">
        <f t="shared" si="23"/>
        <v>0.6137424949966644</v>
      </c>
      <c r="AO20" s="1"/>
      <c r="AP20" s="1">
        <f t="shared" si="24"/>
        <v>0.01155268022181144</v>
      </c>
    </row>
    <row r="21" spans="1:42" ht="12.75">
      <c r="A21">
        <v>19</v>
      </c>
      <c r="B21">
        <v>1565</v>
      </c>
      <c r="C21">
        <v>0</v>
      </c>
      <c r="D21">
        <v>0</v>
      </c>
      <c r="E21">
        <v>491</v>
      </c>
      <c r="F21">
        <v>59</v>
      </c>
      <c r="G21">
        <v>2199</v>
      </c>
      <c r="H21">
        <v>2004</v>
      </c>
      <c r="I21">
        <v>0</v>
      </c>
      <c r="J21">
        <v>0</v>
      </c>
      <c r="K21">
        <v>491</v>
      </c>
      <c r="L21">
        <v>74</v>
      </c>
      <c r="M21">
        <v>1760</v>
      </c>
      <c r="O21">
        <f t="shared" si="0"/>
        <v>4255</v>
      </c>
      <c r="P21">
        <f t="shared" si="1"/>
        <v>4255</v>
      </c>
      <c r="Q21">
        <f t="shared" si="2"/>
        <v>0</v>
      </c>
      <c r="R21" s="1">
        <f t="shared" si="3"/>
        <v>1</v>
      </c>
      <c r="S21" s="1">
        <f t="shared" si="4"/>
        <v>0</v>
      </c>
      <c r="T21" s="3">
        <f t="shared" si="5"/>
        <v>1565</v>
      </c>
      <c r="U21" s="3">
        <f t="shared" si="6"/>
        <v>2004</v>
      </c>
      <c r="V21" s="3">
        <f t="shared" si="7"/>
        <v>0</v>
      </c>
      <c r="W21" s="3">
        <f t="shared" si="8"/>
        <v>3764</v>
      </c>
      <c r="X21" s="3">
        <f t="shared" si="9"/>
        <v>59</v>
      </c>
      <c r="Y21" s="3">
        <f t="shared" si="10"/>
        <v>74</v>
      </c>
      <c r="Z21" s="3">
        <f t="shared" si="11"/>
        <v>0</v>
      </c>
      <c r="AA21" s="3">
        <f t="shared" si="11"/>
        <v>491</v>
      </c>
      <c r="AB21" s="1">
        <f t="shared" si="12"/>
        <v>0.41578108395324126</v>
      </c>
      <c r="AC21" s="1">
        <f t="shared" si="13"/>
        <v>0.36780258519388953</v>
      </c>
      <c r="AD21" s="1">
        <f t="shared" si="14"/>
        <v>0.3903229829155755</v>
      </c>
      <c r="AE21" s="1">
        <f t="shared" si="15"/>
        <v>0.5324123273113709</v>
      </c>
      <c r="AF21" s="1">
        <f t="shared" si="16"/>
        <v>0.4709753231492362</v>
      </c>
      <c r="AG21" s="1">
        <f t="shared" si="17"/>
        <v>0.4998129442573886</v>
      </c>
      <c r="AI21" s="1">
        <f t="shared" si="18"/>
        <v>0.8846063454759107</v>
      </c>
      <c r="AJ21" s="2">
        <f t="shared" si="19"/>
        <v>1</v>
      </c>
      <c r="AK21" s="6" t="e">
        <f t="shared" si="20"/>
        <v>#NUM!</v>
      </c>
      <c r="AL21" s="1">
        <f t="shared" si="21"/>
        <v>0.38166862514688604</v>
      </c>
      <c r="AM21" s="1">
        <f t="shared" si="22"/>
        <v>0.4883666274970623</v>
      </c>
      <c r="AN21" s="2">
        <f t="shared" si="23"/>
        <v>0.36780258519388953</v>
      </c>
      <c r="AO21" s="1"/>
      <c r="AP21" s="1">
        <f t="shared" si="24"/>
        <v>0.10669800235017624</v>
      </c>
    </row>
    <row r="22" spans="1:42" ht="12.75">
      <c r="A22">
        <v>20</v>
      </c>
      <c r="B22">
        <v>1641</v>
      </c>
      <c r="C22">
        <v>193</v>
      </c>
      <c r="D22">
        <v>176</v>
      </c>
      <c r="E22">
        <v>1764</v>
      </c>
      <c r="F22">
        <v>795</v>
      </c>
      <c r="G22">
        <v>172</v>
      </c>
      <c r="H22">
        <v>1641</v>
      </c>
      <c r="I22">
        <v>193</v>
      </c>
      <c r="J22">
        <v>176</v>
      </c>
      <c r="K22">
        <v>1764</v>
      </c>
      <c r="L22">
        <v>970</v>
      </c>
      <c r="M22">
        <v>172</v>
      </c>
      <c r="O22">
        <f t="shared" si="0"/>
        <v>3946</v>
      </c>
      <c r="P22">
        <f t="shared" si="1"/>
        <v>3577</v>
      </c>
      <c r="Q22">
        <f t="shared" si="2"/>
        <v>369</v>
      </c>
      <c r="R22" s="1">
        <f t="shared" si="3"/>
        <v>0.9064875823618854</v>
      </c>
      <c r="S22" s="1">
        <f t="shared" si="4"/>
        <v>0.09351241763811455</v>
      </c>
      <c r="T22" s="3">
        <f t="shared" si="5"/>
        <v>1641</v>
      </c>
      <c r="U22" s="3">
        <f t="shared" si="6"/>
        <v>1641</v>
      </c>
      <c r="V22" s="3">
        <f t="shared" si="7"/>
        <v>193</v>
      </c>
      <c r="W22" s="3">
        <f t="shared" si="8"/>
        <v>1813</v>
      </c>
      <c r="X22" s="3">
        <f t="shared" si="9"/>
        <v>795</v>
      </c>
      <c r="Y22" s="3">
        <f t="shared" si="10"/>
        <v>970</v>
      </c>
      <c r="Z22" s="3">
        <f t="shared" si="11"/>
        <v>176</v>
      </c>
      <c r="AA22" s="3">
        <f t="shared" si="11"/>
        <v>1764</v>
      </c>
      <c r="AB22" s="1">
        <f t="shared" si="12"/>
        <v>0.84051329055912</v>
      </c>
      <c r="AC22" s="1">
        <f t="shared" si="13"/>
        <v>0.48647214854111404</v>
      </c>
      <c r="AD22" s="1">
        <f t="shared" si="14"/>
        <v>0.6162634408602151</v>
      </c>
      <c r="AE22" s="1">
        <f t="shared" si="15"/>
        <v>0.84051329055912</v>
      </c>
      <c r="AF22" s="1">
        <f t="shared" si="16"/>
        <v>0.48647214854111404</v>
      </c>
      <c r="AG22" s="1">
        <f t="shared" si="17"/>
        <v>0.6162634408602151</v>
      </c>
      <c r="AI22" s="1">
        <f t="shared" si="18"/>
        <v>0.5068493150684932</v>
      </c>
      <c r="AJ22" s="2">
        <f t="shared" si="19"/>
        <v>0.47696476964769646</v>
      </c>
      <c r="AK22" s="6">
        <f t="shared" si="20"/>
        <v>0.07494214787073744</v>
      </c>
      <c r="AL22" s="1">
        <f t="shared" si="21"/>
        <v>0.6810176125244618</v>
      </c>
      <c r="AM22" s="1">
        <f t="shared" si="22"/>
        <v>0.7299412915851272</v>
      </c>
      <c r="AN22" s="2">
        <f t="shared" si="23"/>
        <v>0.4647744551444501</v>
      </c>
      <c r="AO22" s="1"/>
      <c r="AP22" s="1">
        <f t="shared" si="24"/>
        <v>0.048923679060665415</v>
      </c>
    </row>
    <row r="23" spans="1:42" ht="12.75">
      <c r="A23">
        <v>21</v>
      </c>
      <c r="B23">
        <v>2134</v>
      </c>
      <c r="C23">
        <v>211</v>
      </c>
      <c r="D23">
        <v>508</v>
      </c>
      <c r="E23">
        <v>96</v>
      </c>
      <c r="F23">
        <v>0</v>
      </c>
      <c r="G23">
        <v>491</v>
      </c>
      <c r="H23">
        <v>2135</v>
      </c>
      <c r="I23">
        <v>211</v>
      </c>
      <c r="J23">
        <v>508</v>
      </c>
      <c r="K23">
        <v>96</v>
      </c>
      <c r="L23">
        <v>0</v>
      </c>
      <c r="M23">
        <v>490</v>
      </c>
      <c r="O23">
        <f t="shared" si="0"/>
        <v>3440</v>
      </c>
      <c r="P23">
        <f t="shared" si="1"/>
        <v>2721</v>
      </c>
      <c r="Q23">
        <f t="shared" si="2"/>
        <v>719</v>
      </c>
      <c r="R23" s="1">
        <f t="shared" si="3"/>
        <v>0.7909883720930233</v>
      </c>
      <c r="S23" s="1">
        <f t="shared" si="4"/>
        <v>0.20901162790697675</v>
      </c>
      <c r="T23" s="3">
        <f t="shared" si="5"/>
        <v>2134</v>
      </c>
      <c r="U23" s="3">
        <f t="shared" si="6"/>
        <v>2135</v>
      </c>
      <c r="V23" s="3">
        <f t="shared" si="7"/>
        <v>211</v>
      </c>
      <c r="W23" s="3">
        <f t="shared" si="8"/>
        <v>2625</v>
      </c>
      <c r="X23" s="3">
        <f t="shared" si="9"/>
        <v>0</v>
      </c>
      <c r="Y23" s="3">
        <f t="shared" si="10"/>
        <v>0</v>
      </c>
      <c r="Z23" s="3">
        <f t="shared" si="11"/>
        <v>508</v>
      </c>
      <c r="AA23" s="3">
        <f t="shared" si="11"/>
        <v>96</v>
      </c>
      <c r="AB23" s="1">
        <f t="shared" si="12"/>
        <v>0.701255980861244</v>
      </c>
      <c r="AC23" s="1">
        <f t="shared" si="13"/>
        <v>0.7997953615279673</v>
      </c>
      <c r="AD23" s="1">
        <f t="shared" si="14"/>
        <v>0.7472912683237731</v>
      </c>
      <c r="AE23" s="1">
        <f t="shared" si="15"/>
        <v>0.7015550239234449</v>
      </c>
      <c r="AF23" s="1">
        <f t="shared" si="16"/>
        <v>0.8001364256480218</v>
      </c>
      <c r="AG23" s="1">
        <f t="shared" si="17"/>
        <v>0.7476099426386232</v>
      </c>
      <c r="AI23" s="1">
        <f t="shared" si="18"/>
        <v>0.9647188533627343</v>
      </c>
      <c r="AJ23" s="2">
        <f t="shared" si="19"/>
        <v>0.7065368567454798</v>
      </c>
      <c r="AK23" s="6">
        <f t="shared" si="20"/>
        <v>1.2649878773353065</v>
      </c>
      <c r="AL23" s="1">
        <f t="shared" si="21"/>
        <v>0.7842704887908857</v>
      </c>
      <c r="AM23" s="1">
        <f t="shared" si="22"/>
        <v>0.7846380007350239</v>
      </c>
      <c r="AN23" s="2">
        <f t="shared" si="23"/>
        <v>0.6816860465116279</v>
      </c>
      <c r="AO23" s="1"/>
      <c r="AP23" s="1">
        <f t="shared" si="24"/>
        <v>0.0003675119441381991</v>
      </c>
    </row>
    <row r="24" spans="1:42" ht="12.75">
      <c r="A24">
        <v>22</v>
      </c>
      <c r="B24">
        <v>1218</v>
      </c>
      <c r="C24">
        <v>228</v>
      </c>
      <c r="D24">
        <v>328</v>
      </c>
      <c r="E24">
        <v>37</v>
      </c>
      <c r="F24">
        <v>1</v>
      </c>
      <c r="G24">
        <v>209</v>
      </c>
      <c r="H24">
        <v>1218</v>
      </c>
      <c r="I24">
        <v>228</v>
      </c>
      <c r="J24">
        <v>328</v>
      </c>
      <c r="K24">
        <v>37</v>
      </c>
      <c r="L24">
        <v>1</v>
      </c>
      <c r="M24">
        <v>209</v>
      </c>
      <c r="O24">
        <f t="shared" si="0"/>
        <v>2020</v>
      </c>
      <c r="P24">
        <f t="shared" si="1"/>
        <v>1464</v>
      </c>
      <c r="Q24">
        <f t="shared" si="2"/>
        <v>556</v>
      </c>
      <c r="R24" s="1">
        <f t="shared" si="3"/>
        <v>0.7247524752475247</v>
      </c>
      <c r="S24" s="1">
        <f t="shared" si="4"/>
        <v>0.27524752475247527</v>
      </c>
      <c r="T24" s="3">
        <f t="shared" si="5"/>
        <v>1218</v>
      </c>
      <c r="U24" s="3">
        <f t="shared" si="6"/>
        <v>1218</v>
      </c>
      <c r="V24" s="3">
        <f t="shared" si="7"/>
        <v>228</v>
      </c>
      <c r="W24" s="3">
        <f t="shared" si="8"/>
        <v>1427</v>
      </c>
      <c r="X24" s="3">
        <f t="shared" si="9"/>
        <v>1</v>
      </c>
      <c r="Y24" s="3">
        <f t="shared" si="10"/>
        <v>1</v>
      </c>
      <c r="Z24" s="3">
        <f t="shared" si="11"/>
        <v>328</v>
      </c>
      <c r="AA24" s="3">
        <f t="shared" si="11"/>
        <v>37</v>
      </c>
      <c r="AB24" s="1">
        <f t="shared" si="12"/>
        <v>0.7291981845688351</v>
      </c>
      <c r="AC24" s="1">
        <f t="shared" si="13"/>
        <v>0.8546099290780141</v>
      </c>
      <c r="AD24" s="1">
        <f t="shared" si="14"/>
        <v>0.7869387755102041</v>
      </c>
      <c r="AE24" s="1">
        <f t="shared" si="15"/>
        <v>0.7291981845688351</v>
      </c>
      <c r="AF24" s="1">
        <f t="shared" si="16"/>
        <v>0.8546099290780141</v>
      </c>
      <c r="AG24" s="1">
        <f t="shared" si="17"/>
        <v>0.7869387755102041</v>
      </c>
      <c r="AI24" s="1">
        <f t="shared" si="18"/>
        <v>0.9747267759562842</v>
      </c>
      <c r="AJ24" s="2">
        <f t="shared" si="19"/>
        <v>0.5899280575539568</v>
      </c>
      <c r="AK24" s="6">
        <f t="shared" si="20"/>
        <v>1.7279491621642293</v>
      </c>
      <c r="AL24" s="1">
        <f t="shared" si="21"/>
        <v>0.8326502732240437</v>
      </c>
      <c r="AM24" s="1">
        <f t="shared" si="22"/>
        <v>0.8326502732240437</v>
      </c>
      <c r="AN24" s="2">
        <f t="shared" si="23"/>
        <v>0.7158415841584158</v>
      </c>
      <c r="AO24" s="1"/>
      <c r="AP24" s="1">
        <f t="shared" si="24"/>
        <v>0</v>
      </c>
    </row>
    <row r="25" spans="1:42" ht="12.75">
      <c r="A25">
        <v>23</v>
      </c>
      <c r="B25">
        <v>1121</v>
      </c>
      <c r="C25">
        <v>887</v>
      </c>
      <c r="D25">
        <v>102</v>
      </c>
      <c r="E25">
        <v>388</v>
      </c>
      <c r="F25">
        <v>125</v>
      </c>
      <c r="G25">
        <v>168</v>
      </c>
      <c r="H25">
        <v>1121</v>
      </c>
      <c r="I25">
        <v>887</v>
      </c>
      <c r="J25">
        <v>102</v>
      </c>
      <c r="K25">
        <v>388</v>
      </c>
      <c r="L25">
        <v>141</v>
      </c>
      <c r="M25">
        <v>168</v>
      </c>
      <c r="O25">
        <f t="shared" si="0"/>
        <v>2666</v>
      </c>
      <c r="P25">
        <f t="shared" si="1"/>
        <v>1677</v>
      </c>
      <c r="Q25">
        <f t="shared" si="2"/>
        <v>989</v>
      </c>
      <c r="R25" s="1">
        <f t="shared" si="3"/>
        <v>0.6290322580645161</v>
      </c>
      <c r="S25" s="1">
        <f t="shared" si="4"/>
        <v>0.3709677419354839</v>
      </c>
      <c r="T25" s="3">
        <f t="shared" si="5"/>
        <v>1121</v>
      </c>
      <c r="U25" s="3">
        <f t="shared" si="6"/>
        <v>1121</v>
      </c>
      <c r="V25" s="3">
        <f t="shared" si="7"/>
        <v>887</v>
      </c>
      <c r="W25" s="3">
        <f t="shared" si="8"/>
        <v>1289</v>
      </c>
      <c r="X25" s="3">
        <f t="shared" si="9"/>
        <v>125</v>
      </c>
      <c r="Y25" s="3">
        <f t="shared" si="10"/>
        <v>141</v>
      </c>
      <c r="Z25" s="3">
        <f t="shared" si="11"/>
        <v>102</v>
      </c>
      <c r="AA25" s="3">
        <f t="shared" si="11"/>
        <v>388</v>
      </c>
      <c r="AB25" s="1">
        <f t="shared" si="12"/>
        <v>0.8814749780509219</v>
      </c>
      <c r="AC25" s="1">
        <f t="shared" si="13"/>
        <v>0.7831513260530422</v>
      </c>
      <c r="AD25" s="1">
        <f t="shared" si="14"/>
        <v>0.8294093349855433</v>
      </c>
      <c r="AE25" s="1">
        <f t="shared" si="15"/>
        <v>0.8814749780509219</v>
      </c>
      <c r="AF25" s="1">
        <f t="shared" si="16"/>
        <v>0.7831513260530422</v>
      </c>
      <c r="AG25" s="1">
        <f t="shared" si="17"/>
        <v>0.8294093349855433</v>
      </c>
      <c r="AI25" s="1">
        <f t="shared" si="18"/>
        <v>0.7686344663088849</v>
      </c>
      <c r="AJ25" s="2">
        <f t="shared" si="19"/>
        <v>0.10313447927199192</v>
      </c>
      <c r="AK25" s="6">
        <f t="shared" si="20"/>
        <v>1.9982488601427162</v>
      </c>
      <c r="AL25" s="1">
        <f t="shared" si="21"/>
        <v>0.7429934406678592</v>
      </c>
      <c r="AM25" s="1">
        <f t="shared" si="22"/>
        <v>0.7525342874180083</v>
      </c>
      <c r="AN25" s="2">
        <f t="shared" si="23"/>
        <v>0.7531882970742686</v>
      </c>
      <c r="AO25" s="1"/>
      <c r="AP25" s="1">
        <f t="shared" si="24"/>
        <v>0.009540846750149101</v>
      </c>
    </row>
    <row r="26" spans="1:42" ht="12.75">
      <c r="A26">
        <v>24</v>
      </c>
      <c r="B26">
        <v>638</v>
      </c>
      <c r="C26">
        <v>318</v>
      </c>
      <c r="D26">
        <v>148</v>
      </c>
      <c r="E26">
        <v>99</v>
      </c>
      <c r="F26">
        <v>8</v>
      </c>
      <c r="G26">
        <v>71</v>
      </c>
      <c r="H26">
        <v>638</v>
      </c>
      <c r="I26">
        <v>318</v>
      </c>
      <c r="J26">
        <v>148</v>
      </c>
      <c r="K26">
        <v>99</v>
      </c>
      <c r="L26">
        <v>9</v>
      </c>
      <c r="M26">
        <v>71</v>
      </c>
      <c r="O26">
        <f t="shared" si="0"/>
        <v>1274</v>
      </c>
      <c r="P26">
        <f t="shared" si="1"/>
        <v>808</v>
      </c>
      <c r="Q26">
        <f t="shared" si="2"/>
        <v>466</v>
      </c>
      <c r="R26" s="1">
        <f t="shared" si="3"/>
        <v>0.6342229199372057</v>
      </c>
      <c r="S26" s="1">
        <f t="shared" si="4"/>
        <v>0.36577708006279436</v>
      </c>
      <c r="T26" s="3">
        <f t="shared" si="5"/>
        <v>638</v>
      </c>
      <c r="U26" s="3">
        <f t="shared" si="6"/>
        <v>638</v>
      </c>
      <c r="V26" s="3">
        <f t="shared" si="7"/>
        <v>318</v>
      </c>
      <c r="W26" s="3">
        <f t="shared" si="8"/>
        <v>709</v>
      </c>
      <c r="X26" s="3">
        <f t="shared" si="9"/>
        <v>8</v>
      </c>
      <c r="Y26" s="3">
        <f t="shared" si="10"/>
        <v>9</v>
      </c>
      <c r="Z26" s="3">
        <f t="shared" si="11"/>
        <v>148</v>
      </c>
      <c r="AA26" s="3">
        <f t="shared" si="11"/>
        <v>99</v>
      </c>
      <c r="AB26" s="1">
        <f t="shared" si="12"/>
        <v>0.8136170212765957</v>
      </c>
      <c r="AC26" s="1">
        <f t="shared" si="13"/>
        <v>0.8490230905861457</v>
      </c>
      <c r="AD26" s="1">
        <f t="shared" si="14"/>
        <v>0.8309430682312038</v>
      </c>
      <c r="AE26" s="1">
        <f t="shared" si="15"/>
        <v>0.8136170212765957</v>
      </c>
      <c r="AF26" s="1">
        <f t="shared" si="16"/>
        <v>0.8490230905861457</v>
      </c>
      <c r="AG26" s="1">
        <f t="shared" si="17"/>
        <v>0.8309430682312038</v>
      </c>
      <c r="AI26" s="1">
        <f t="shared" si="18"/>
        <v>0.8774752475247525</v>
      </c>
      <c r="AJ26" s="2">
        <f t="shared" si="19"/>
        <v>0.31759656652360513</v>
      </c>
      <c r="AK26" s="6">
        <f t="shared" si="20"/>
        <v>1.6368884634141363</v>
      </c>
      <c r="AL26" s="1">
        <f t="shared" si="21"/>
        <v>0.7995049504950495</v>
      </c>
      <c r="AM26" s="1">
        <f t="shared" si="22"/>
        <v>0.8007425742574258</v>
      </c>
      <c r="AN26" s="2">
        <f t="shared" si="23"/>
        <v>0.750392464678179</v>
      </c>
      <c r="AO26" s="1"/>
      <c r="AP26" s="1">
        <f t="shared" si="24"/>
        <v>0.0012376237623762387</v>
      </c>
    </row>
    <row r="27" spans="1:42" ht="12.75">
      <c r="A27">
        <v>25</v>
      </c>
      <c r="B27">
        <v>918</v>
      </c>
      <c r="C27">
        <v>474</v>
      </c>
      <c r="D27">
        <v>174</v>
      </c>
      <c r="E27">
        <v>228</v>
      </c>
      <c r="F27">
        <v>28</v>
      </c>
      <c r="G27">
        <v>114</v>
      </c>
      <c r="H27">
        <v>918</v>
      </c>
      <c r="I27">
        <v>474</v>
      </c>
      <c r="J27">
        <v>174</v>
      </c>
      <c r="K27">
        <v>228</v>
      </c>
      <c r="L27">
        <v>39</v>
      </c>
      <c r="M27">
        <v>114</v>
      </c>
      <c r="O27">
        <f t="shared" si="0"/>
        <v>1908</v>
      </c>
      <c r="P27">
        <f t="shared" si="1"/>
        <v>1260</v>
      </c>
      <c r="Q27">
        <f t="shared" si="2"/>
        <v>648</v>
      </c>
      <c r="R27" s="1">
        <f t="shared" si="3"/>
        <v>0.660377358490566</v>
      </c>
      <c r="S27" s="1">
        <f t="shared" si="4"/>
        <v>0.33962264150943394</v>
      </c>
      <c r="T27" s="3">
        <f t="shared" si="5"/>
        <v>918</v>
      </c>
      <c r="U27" s="3">
        <f t="shared" si="6"/>
        <v>918</v>
      </c>
      <c r="V27" s="3">
        <f t="shared" si="7"/>
        <v>474</v>
      </c>
      <c r="W27" s="3">
        <f t="shared" si="8"/>
        <v>1032</v>
      </c>
      <c r="X27" s="3">
        <f t="shared" si="9"/>
        <v>28</v>
      </c>
      <c r="Y27" s="3">
        <f t="shared" si="10"/>
        <v>39</v>
      </c>
      <c r="Z27" s="3">
        <f t="shared" si="11"/>
        <v>174</v>
      </c>
      <c r="AA27" s="3">
        <f t="shared" si="11"/>
        <v>228</v>
      </c>
      <c r="AB27" s="1">
        <f t="shared" si="12"/>
        <v>0.8285714285714286</v>
      </c>
      <c r="AC27" s="1">
        <f t="shared" si="13"/>
        <v>0.8027681660899654</v>
      </c>
      <c r="AD27" s="1">
        <f t="shared" si="14"/>
        <v>0.8154657293497364</v>
      </c>
      <c r="AE27" s="1">
        <f t="shared" si="15"/>
        <v>0.8285714285714286</v>
      </c>
      <c r="AF27" s="1">
        <f t="shared" si="16"/>
        <v>0.8027681660899654</v>
      </c>
      <c r="AG27" s="1">
        <f t="shared" si="17"/>
        <v>0.8154657293497364</v>
      </c>
      <c r="AI27" s="1">
        <f t="shared" si="18"/>
        <v>0.819047619047619</v>
      </c>
      <c r="AJ27" s="2">
        <f t="shared" si="19"/>
        <v>0.26851851851851855</v>
      </c>
      <c r="AK27" s="6">
        <f t="shared" si="20"/>
        <v>1.529041048938473</v>
      </c>
      <c r="AL27" s="1">
        <f t="shared" si="21"/>
        <v>0.7507936507936508</v>
      </c>
      <c r="AM27" s="1">
        <f t="shared" si="22"/>
        <v>0.7595238095238095</v>
      </c>
      <c r="AN27" s="2">
        <f t="shared" si="23"/>
        <v>0.7295597484276729</v>
      </c>
      <c r="AO27" s="1"/>
      <c r="AP27" s="1">
        <f t="shared" si="24"/>
        <v>0.0087301587301587</v>
      </c>
    </row>
    <row r="29" spans="2:42" ht="12.75">
      <c r="B29">
        <f>SUM(B3:B27)</f>
        <v>35328</v>
      </c>
      <c r="C29">
        <f aca="true" t="shared" si="25" ref="C29:M29">SUM(C3:C27)</f>
        <v>7247</v>
      </c>
      <c r="D29">
        <f t="shared" si="25"/>
        <v>5786</v>
      </c>
      <c r="E29">
        <f t="shared" si="25"/>
        <v>7968</v>
      </c>
      <c r="F29">
        <f t="shared" si="25"/>
        <v>2534</v>
      </c>
      <c r="G29">
        <f t="shared" si="25"/>
        <v>12174</v>
      </c>
      <c r="H29">
        <f t="shared" si="25"/>
        <v>37214</v>
      </c>
      <c r="I29">
        <f t="shared" si="25"/>
        <v>7247</v>
      </c>
      <c r="J29">
        <f t="shared" si="25"/>
        <v>5786</v>
      </c>
      <c r="K29">
        <f t="shared" si="25"/>
        <v>7968</v>
      </c>
      <c r="L29">
        <f t="shared" si="25"/>
        <v>2904</v>
      </c>
      <c r="M29">
        <f t="shared" si="25"/>
        <v>10288</v>
      </c>
      <c r="O29">
        <f>SUM(O3:O27)</f>
        <v>68503</v>
      </c>
      <c r="P29">
        <f>SUM(P3:P27)</f>
        <v>55470</v>
      </c>
      <c r="Q29">
        <f>SUM(Q3:Q27)</f>
        <v>13033</v>
      </c>
      <c r="R29" s="1">
        <f>P29/O29</f>
        <v>0.8097455585886749</v>
      </c>
      <c r="S29" s="1">
        <f>Q29/O29</f>
        <v>0.19025444141132505</v>
      </c>
      <c r="T29">
        <f aca="true" t="shared" si="26" ref="T29:AA29">SUM(T3:T27)</f>
        <v>35328</v>
      </c>
      <c r="U29">
        <f t="shared" si="26"/>
        <v>37214</v>
      </c>
      <c r="V29">
        <f t="shared" si="26"/>
        <v>7247</v>
      </c>
      <c r="W29">
        <f t="shared" si="26"/>
        <v>47502</v>
      </c>
      <c r="X29">
        <f t="shared" si="26"/>
        <v>2534</v>
      </c>
      <c r="Y29">
        <f t="shared" si="26"/>
        <v>2904</v>
      </c>
      <c r="Z29">
        <f t="shared" si="26"/>
        <v>5786</v>
      </c>
      <c r="AA29">
        <f t="shared" si="26"/>
        <v>7968</v>
      </c>
      <c r="AI29" s="1">
        <f>W29/P29</f>
        <v>0.8563547863710114</v>
      </c>
      <c r="AJ29" s="2">
        <f>MAX(0.001,Z29)/MAX(0.001,Q29)</f>
        <v>0.4439499731450932</v>
      </c>
      <c r="AK29" s="6">
        <f>NORMSINV(AI29)-NORMSINV(AJ29)</f>
        <v>1.2050465692743244</v>
      </c>
      <c r="AL29" s="5">
        <f>AVERAGE(AL3:AL27)</f>
        <v>0.7116868251000069</v>
      </c>
      <c r="AM29" s="5">
        <f>AVERAGE(AM3:AM27)</f>
        <v>0.7437753717289478</v>
      </c>
      <c r="AN29" s="5">
        <f>AVERAGE(AN3:AN27)</f>
        <v>0.6352665915996674</v>
      </c>
      <c r="AP29" s="5">
        <f>AVERAGE(AP3:AP27)</f>
        <v>0.032088546628940694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B3" sqref="B3:M27"/>
    </sheetView>
  </sheetViews>
  <sheetFormatPr defaultColWidth="9.00390625" defaultRowHeight="12.75"/>
  <cols>
    <col min="1" max="16384" width="8.75390625" style="0" customWidth="1"/>
  </cols>
  <sheetData>
    <row r="1" ht="12.75">
      <c r="A1" t="s">
        <v>44</v>
      </c>
    </row>
    <row r="2" spans="1:42" ht="12.75">
      <c r="A2" t="s">
        <v>12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  <c r="O2" t="s">
        <v>13</v>
      </c>
      <c r="P2" t="s">
        <v>14</v>
      </c>
      <c r="Q2" t="s">
        <v>15</v>
      </c>
      <c r="R2" t="s">
        <v>35</v>
      </c>
      <c r="S2" t="s">
        <v>36</v>
      </c>
      <c r="T2" t="s">
        <v>16</v>
      </c>
      <c r="U2" t="s">
        <v>17</v>
      </c>
      <c r="V2" t="s">
        <v>18</v>
      </c>
      <c r="W2" t="s">
        <v>19</v>
      </c>
      <c r="X2" t="s">
        <v>20</v>
      </c>
      <c r="Y2" t="s">
        <v>21</v>
      </c>
      <c r="Z2" t="s">
        <v>2</v>
      </c>
      <c r="AA2" t="s">
        <v>3</v>
      </c>
      <c r="AB2" t="s">
        <v>22</v>
      </c>
      <c r="AC2" t="s">
        <v>23</v>
      </c>
      <c r="AD2" t="s">
        <v>24</v>
      </c>
      <c r="AE2" t="s">
        <v>25</v>
      </c>
      <c r="AF2" t="s">
        <v>26</v>
      </c>
      <c r="AG2" t="s">
        <v>27</v>
      </c>
      <c r="AI2" t="s">
        <v>28</v>
      </c>
      <c r="AJ2" t="s">
        <v>29</v>
      </c>
      <c r="AK2" t="s">
        <v>30</v>
      </c>
      <c r="AL2" t="s">
        <v>31</v>
      </c>
      <c r="AM2" t="s">
        <v>32</v>
      </c>
      <c r="AN2" t="s">
        <v>33</v>
      </c>
      <c r="AP2" t="s">
        <v>34</v>
      </c>
    </row>
    <row r="3" spans="1:43" ht="12.75">
      <c r="A3">
        <v>1</v>
      </c>
      <c r="B3">
        <v>1188</v>
      </c>
      <c r="C3">
        <v>532</v>
      </c>
      <c r="D3">
        <v>60</v>
      </c>
      <c r="E3">
        <v>320</v>
      </c>
      <c r="F3">
        <v>17</v>
      </c>
      <c r="G3">
        <v>196</v>
      </c>
      <c r="H3">
        <v>1255</v>
      </c>
      <c r="I3">
        <v>532</v>
      </c>
      <c r="J3">
        <v>60</v>
      </c>
      <c r="K3">
        <v>320</v>
      </c>
      <c r="L3">
        <v>124</v>
      </c>
      <c r="M3">
        <v>129</v>
      </c>
      <c r="O3">
        <f>B3+G3+C3+D3+E3</f>
        <v>2296</v>
      </c>
      <c r="P3">
        <f>B3+G3+E3</f>
        <v>1704</v>
      </c>
      <c r="Q3">
        <f>C3+D3</f>
        <v>592</v>
      </c>
      <c r="R3" s="1">
        <f>P3/O3</f>
        <v>0.7421602787456446</v>
      </c>
      <c r="S3" s="1">
        <f>Q3/O3</f>
        <v>0.2578397212543554</v>
      </c>
      <c r="T3" s="3">
        <f>B3</f>
        <v>1188</v>
      </c>
      <c r="U3" s="3">
        <f>H3</f>
        <v>1255</v>
      </c>
      <c r="V3" s="3">
        <f>C3</f>
        <v>532</v>
      </c>
      <c r="W3" s="3">
        <f>B3+G3</f>
        <v>1384</v>
      </c>
      <c r="X3" s="3">
        <f>F3</f>
        <v>17</v>
      </c>
      <c r="Y3" s="3">
        <f>L3</f>
        <v>124</v>
      </c>
      <c r="Z3" s="3">
        <f>D3</f>
        <v>60</v>
      </c>
      <c r="AA3" s="3">
        <f>E3</f>
        <v>320</v>
      </c>
      <c r="AB3" s="1">
        <f>(T3+V3)/(W3+V3+Z3)</f>
        <v>0.8704453441295547</v>
      </c>
      <c r="AC3" s="1">
        <f>(T3+V3)/(W3+V3+AA3)</f>
        <v>0.7692307692307693</v>
      </c>
      <c r="AD3" s="1">
        <f>2*AB3*AC3/(AB3+AC3)</f>
        <v>0.8167141500474834</v>
      </c>
      <c r="AE3" s="1">
        <f>(U3+V3)/(W3+V3+Z3)</f>
        <v>0.9043522267206477</v>
      </c>
      <c r="AF3" s="1">
        <f>(U3+V3)/(W3+V3+AA3)</f>
        <v>0.7991949910554562</v>
      </c>
      <c r="AG3" s="1">
        <f>2*AE3*AF3/(AE3+AF3)</f>
        <v>0.8485280151946818</v>
      </c>
      <c r="AI3" s="1">
        <f>W3/P3</f>
        <v>0.812206572769953</v>
      </c>
      <c r="AJ3" s="2">
        <f>MAX(0.001,Z3)/MAX(0.001,Q3)</f>
        <v>0.10135135135135136</v>
      </c>
      <c r="AK3" s="6">
        <f>NORMSINV(AI3)-NORMSINV(AJ3)</f>
        <v>2.1599463034518314</v>
      </c>
      <c r="AL3" s="1">
        <f>(T3+X3)/P3</f>
        <v>0.7071596244131455</v>
      </c>
      <c r="AM3" s="1">
        <f>(U3+Y3)/P3</f>
        <v>0.8092723004694836</v>
      </c>
      <c r="AN3" s="2">
        <f>(T3+V3)/O3</f>
        <v>0.7491289198606271</v>
      </c>
      <c r="AO3" s="1"/>
      <c r="AP3" s="1">
        <f>AM3-AL3</f>
        <v>0.10211267605633811</v>
      </c>
      <c r="AQ3" s="1"/>
    </row>
    <row r="4" spans="1:42" ht="12.75">
      <c r="A4">
        <v>2</v>
      </c>
      <c r="B4">
        <v>1013</v>
      </c>
      <c r="C4">
        <v>23</v>
      </c>
      <c r="D4">
        <v>207</v>
      </c>
      <c r="E4">
        <v>2</v>
      </c>
      <c r="F4">
        <v>0</v>
      </c>
      <c r="G4">
        <v>770</v>
      </c>
      <c r="H4">
        <v>1201</v>
      </c>
      <c r="I4">
        <v>23</v>
      </c>
      <c r="J4">
        <v>207</v>
      </c>
      <c r="K4">
        <v>2</v>
      </c>
      <c r="L4">
        <v>0</v>
      </c>
      <c r="M4">
        <v>582</v>
      </c>
      <c r="O4">
        <f aca="true" t="shared" si="0" ref="O4:O27">B4+G4+C4+D4+E4</f>
        <v>2015</v>
      </c>
      <c r="P4">
        <f aca="true" t="shared" si="1" ref="P4:P27">B4+G4+E4</f>
        <v>1785</v>
      </c>
      <c r="Q4">
        <f aca="true" t="shared" si="2" ref="Q4:Q27">C4+D4</f>
        <v>230</v>
      </c>
      <c r="R4" s="1">
        <f aca="true" t="shared" si="3" ref="R4:R27">P4/O4</f>
        <v>0.8858560794044665</v>
      </c>
      <c r="S4" s="1">
        <f aca="true" t="shared" si="4" ref="S4:S27">Q4/O4</f>
        <v>0.1141439205955335</v>
      </c>
      <c r="T4" s="3">
        <f aca="true" t="shared" si="5" ref="T4:T27">B4</f>
        <v>1013</v>
      </c>
      <c r="U4" s="3">
        <f aca="true" t="shared" si="6" ref="U4:U27">H4</f>
        <v>1201</v>
      </c>
      <c r="V4" s="3">
        <f aca="true" t="shared" si="7" ref="V4:V27">C4</f>
        <v>23</v>
      </c>
      <c r="W4" s="3">
        <f aca="true" t="shared" si="8" ref="W4:W27">B4+G4</f>
        <v>1783</v>
      </c>
      <c r="X4" s="3">
        <f aca="true" t="shared" si="9" ref="X4:X27">F4</f>
        <v>0</v>
      </c>
      <c r="Y4" s="3">
        <f aca="true" t="shared" si="10" ref="Y4:Y27">L4</f>
        <v>0</v>
      </c>
      <c r="Z4" s="3">
        <f aca="true" t="shared" si="11" ref="Z4:AA27">D4</f>
        <v>207</v>
      </c>
      <c r="AA4" s="3">
        <f t="shared" si="11"/>
        <v>2</v>
      </c>
      <c r="AB4" s="1">
        <f aca="true" t="shared" si="12" ref="AB4:AB27">(T4+V4)/(W4+V4+Z4)</f>
        <v>0.5146547441629409</v>
      </c>
      <c r="AC4" s="1">
        <f aca="true" t="shared" si="13" ref="AC4:AC27">(T4+V4)/(W4+V4+AA4)</f>
        <v>0.5730088495575221</v>
      </c>
      <c r="AD4" s="1">
        <f aca="true" t="shared" si="14" ref="AD4:AD27">2*AB4*AC4/(AB4+AC4)</f>
        <v>0.5422664224025124</v>
      </c>
      <c r="AE4" s="1">
        <f aca="true" t="shared" si="15" ref="AE4:AE27">(U4+V4)/(W4+V4+Z4)</f>
        <v>0.6080476900149031</v>
      </c>
      <c r="AF4" s="1">
        <f aca="true" t="shared" si="16" ref="AF4:AF27">(U4+V4)/(W4+V4+AA4)</f>
        <v>0.6769911504424779</v>
      </c>
      <c r="AG4" s="1">
        <f aca="true" t="shared" si="17" ref="AG4:AG27">2*AE4*AF4/(AE4+AF4)</f>
        <v>0.6406699816801884</v>
      </c>
      <c r="AI4" s="1">
        <f aca="true" t="shared" si="18" ref="AI4:AI27">W4/P4</f>
        <v>0.9988795518207283</v>
      </c>
      <c r="AJ4" s="2">
        <f aca="true" t="shared" si="19" ref="AJ4:AJ27">MAX(0.001,Z4)/MAX(0.001,Q4)</f>
        <v>0.9</v>
      </c>
      <c r="AK4" s="6">
        <f aca="true" t="shared" si="20" ref="AK4:AK27">NORMSINV(AI4)-NORMSINV(AJ4)</f>
        <v>1.7747628710332073</v>
      </c>
      <c r="AL4" s="1">
        <f aca="true" t="shared" si="21" ref="AL4:AL27">(T4+X4)/P4</f>
        <v>0.5675070028011204</v>
      </c>
      <c r="AM4" s="1">
        <f aca="true" t="shared" si="22" ref="AM4:AM27">(U4+Y4)/P4</f>
        <v>0.6728291316526611</v>
      </c>
      <c r="AN4" s="2">
        <f aca="true" t="shared" si="23" ref="AN4:AN27">(T4+V4)/O4</f>
        <v>0.5141439205955335</v>
      </c>
      <c r="AO4" s="1"/>
      <c r="AP4" s="1">
        <f aca="true" t="shared" si="24" ref="AP4:AP27">AM4-AL4</f>
        <v>0.10532212885154069</v>
      </c>
    </row>
    <row r="5" spans="1:42" ht="12.75">
      <c r="A5">
        <v>3</v>
      </c>
      <c r="B5">
        <v>1537</v>
      </c>
      <c r="C5">
        <v>577</v>
      </c>
      <c r="D5">
        <v>134</v>
      </c>
      <c r="E5">
        <v>234</v>
      </c>
      <c r="F5">
        <v>102</v>
      </c>
      <c r="G5">
        <v>103</v>
      </c>
      <c r="H5">
        <v>1537</v>
      </c>
      <c r="I5">
        <v>577</v>
      </c>
      <c r="J5">
        <v>134</v>
      </c>
      <c r="K5">
        <v>234</v>
      </c>
      <c r="L5">
        <v>102</v>
      </c>
      <c r="M5">
        <v>103</v>
      </c>
      <c r="O5">
        <f t="shared" si="0"/>
        <v>2585</v>
      </c>
      <c r="P5">
        <f t="shared" si="1"/>
        <v>1874</v>
      </c>
      <c r="Q5">
        <f t="shared" si="2"/>
        <v>711</v>
      </c>
      <c r="R5" s="1">
        <f t="shared" si="3"/>
        <v>0.7249516441005802</v>
      </c>
      <c r="S5" s="1">
        <f t="shared" si="4"/>
        <v>0.2750483558994197</v>
      </c>
      <c r="T5" s="3">
        <f t="shared" si="5"/>
        <v>1537</v>
      </c>
      <c r="U5" s="3">
        <f t="shared" si="6"/>
        <v>1537</v>
      </c>
      <c r="V5" s="3">
        <f t="shared" si="7"/>
        <v>577</v>
      </c>
      <c r="W5" s="3">
        <f t="shared" si="8"/>
        <v>1640</v>
      </c>
      <c r="X5" s="3">
        <f t="shared" si="9"/>
        <v>102</v>
      </c>
      <c r="Y5" s="3">
        <f t="shared" si="10"/>
        <v>102</v>
      </c>
      <c r="Z5" s="3">
        <f t="shared" si="11"/>
        <v>134</v>
      </c>
      <c r="AA5" s="3">
        <f t="shared" si="11"/>
        <v>234</v>
      </c>
      <c r="AB5" s="1">
        <f t="shared" si="12"/>
        <v>0.8991918332624416</v>
      </c>
      <c r="AC5" s="1">
        <f t="shared" si="13"/>
        <v>0.8625050999592003</v>
      </c>
      <c r="AD5" s="1">
        <f t="shared" si="14"/>
        <v>0.880466472303207</v>
      </c>
      <c r="AE5" s="1">
        <f t="shared" si="15"/>
        <v>0.8991918332624416</v>
      </c>
      <c r="AF5" s="1">
        <f t="shared" si="16"/>
        <v>0.8625050999592003</v>
      </c>
      <c r="AG5" s="1">
        <f t="shared" si="17"/>
        <v>0.880466472303207</v>
      </c>
      <c r="AI5" s="1">
        <f t="shared" si="18"/>
        <v>0.8751334044823906</v>
      </c>
      <c r="AJ5" s="2">
        <f t="shared" si="19"/>
        <v>0.18846694796061886</v>
      </c>
      <c r="AK5" s="6">
        <f t="shared" si="20"/>
        <v>2.0345575748457447</v>
      </c>
      <c r="AL5" s="1">
        <f t="shared" si="21"/>
        <v>0.8745997865528282</v>
      </c>
      <c r="AM5" s="1">
        <f t="shared" si="22"/>
        <v>0.8745997865528282</v>
      </c>
      <c r="AN5" s="2">
        <f t="shared" si="23"/>
        <v>0.8177949709864604</v>
      </c>
      <c r="AO5" s="1"/>
      <c r="AP5" s="1">
        <f t="shared" si="24"/>
        <v>0</v>
      </c>
    </row>
    <row r="6" spans="1:42" ht="12.75">
      <c r="A6">
        <v>4</v>
      </c>
      <c r="B6">
        <v>706</v>
      </c>
      <c r="C6">
        <v>909</v>
      </c>
      <c r="D6">
        <v>32</v>
      </c>
      <c r="E6">
        <v>572</v>
      </c>
      <c r="F6">
        <v>117</v>
      </c>
      <c r="G6">
        <v>177</v>
      </c>
      <c r="H6">
        <v>728</v>
      </c>
      <c r="I6">
        <v>909</v>
      </c>
      <c r="J6">
        <v>32</v>
      </c>
      <c r="K6">
        <v>572</v>
      </c>
      <c r="L6">
        <v>191</v>
      </c>
      <c r="M6">
        <v>155</v>
      </c>
      <c r="O6">
        <f t="shared" si="0"/>
        <v>2396</v>
      </c>
      <c r="P6">
        <f t="shared" si="1"/>
        <v>1455</v>
      </c>
      <c r="Q6">
        <f t="shared" si="2"/>
        <v>941</v>
      </c>
      <c r="R6" s="1">
        <f t="shared" si="3"/>
        <v>0.6072621035058431</v>
      </c>
      <c r="S6" s="1">
        <f t="shared" si="4"/>
        <v>0.3927378964941569</v>
      </c>
      <c r="T6" s="3">
        <f t="shared" si="5"/>
        <v>706</v>
      </c>
      <c r="U6" s="3">
        <f t="shared" si="6"/>
        <v>728</v>
      </c>
      <c r="V6" s="3">
        <f t="shared" si="7"/>
        <v>909</v>
      </c>
      <c r="W6" s="3">
        <f t="shared" si="8"/>
        <v>883</v>
      </c>
      <c r="X6" s="3">
        <f t="shared" si="9"/>
        <v>117</v>
      </c>
      <c r="Y6" s="3">
        <f t="shared" si="10"/>
        <v>191</v>
      </c>
      <c r="Z6" s="3">
        <f t="shared" si="11"/>
        <v>32</v>
      </c>
      <c r="AA6" s="3">
        <f t="shared" si="11"/>
        <v>572</v>
      </c>
      <c r="AB6" s="1">
        <f t="shared" si="12"/>
        <v>0.8854166666666666</v>
      </c>
      <c r="AC6" s="1">
        <f t="shared" si="13"/>
        <v>0.6831641285956007</v>
      </c>
      <c r="AD6" s="1">
        <f t="shared" si="14"/>
        <v>0.7712511938872969</v>
      </c>
      <c r="AE6" s="1">
        <f t="shared" si="15"/>
        <v>0.8974780701754386</v>
      </c>
      <c r="AF6" s="1">
        <f t="shared" si="16"/>
        <v>0.6924703891708968</v>
      </c>
      <c r="AG6" s="1">
        <f t="shared" si="17"/>
        <v>0.7817574021012417</v>
      </c>
      <c r="AI6" s="1">
        <f t="shared" si="18"/>
        <v>0.6068728522336769</v>
      </c>
      <c r="AJ6" s="2">
        <f t="shared" si="19"/>
        <v>0.03400637619553666</v>
      </c>
      <c r="AK6" s="6">
        <f t="shared" si="20"/>
        <v>2.096099496579079</v>
      </c>
      <c r="AL6" s="1">
        <f t="shared" si="21"/>
        <v>0.5656357388316151</v>
      </c>
      <c r="AM6" s="1">
        <f t="shared" si="22"/>
        <v>0.6316151202749141</v>
      </c>
      <c r="AN6" s="2">
        <f t="shared" si="23"/>
        <v>0.6740400667779632</v>
      </c>
      <c r="AO6" s="1"/>
      <c r="AP6" s="1">
        <f t="shared" si="24"/>
        <v>0.06597938144329896</v>
      </c>
    </row>
    <row r="7" spans="1:42" ht="12.75">
      <c r="A7">
        <v>5</v>
      </c>
      <c r="B7">
        <v>5274</v>
      </c>
      <c r="C7">
        <v>0</v>
      </c>
      <c r="D7">
        <v>0</v>
      </c>
      <c r="E7">
        <v>1417</v>
      </c>
      <c r="F7">
        <v>308</v>
      </c>
      <c r="G7">
        <v>1829</v>
      </c>
      <c r="H7">
        <v>5898</v>
      </c>
      <c r="I7">
        <v>0</v>
      </c>
      <c r="J7">
        <v>0</v>
      </c>
      <c r="K7">
        <v>1417</v>
      </c>
      <c r="L7">
        <v>455</v>
      </c>
      <c r="M7">
        <v>1205</v>
      </c>
      <c r="O7">
        <f t="shared" si="0"/>
        <v>8520</v>
      </c>
      <c r="P7">
        <f t="shared" si="1"/>
        <v>8520</v>
      </c>
      <c r="Q7">
        <f t="shared" si="2"/>
        <v>0</v>
      </c>
      <c r="R7" s="1">
        <f t="shared" si="3"/>
        <v>1</v>
      </c>
      <c r="S7" s="1">
        <f t="shared" si="4"/>
        <v>0</v>
      </c>
      <c r="T7" s="3">
        <f t="shared" si="5"/>
        <v>5274</v>
      </c>
      <c r="U7" s="3">
        <f t="shared" si="6"/>
        <v>5898</v>
      </c>
      <c r="V7" s="3">
        <f t="shared" si="7"/>
        <v>0</v>
      </c>
      <c r="W7" s="3">
        <f t="shared" si="8"/>
        <v>7103</v>
      </c>
      <c r="X7" s="3">
        <f t="shared" si="9"/>
        <v>308</v>
      </c>
      <c r="Y7" s="3">
        <f t="shared" si="10"/>
        <v>455</v>
      </c>
      <c r="Z7" s="3">
        <f t="shared" si="11"/>
        <v>0</v>
      </c>
      <c r="AA7" s="3">
        <f t="shared" si="11"/>
        <v>1417</v>
      </c>
      <c r="AB7" s="1">
        <f t="shared" si="12"/>
        <v>0.74250316767563</v>
      </c>
      <c r="AC7" s="1">
        <f t="shared" si="13"/>
        <v>0.6190140845070422</v>
      </c>
      <c r="AD7" s="1">
        <f t="shared" si="14"/>
        <v>0.6751584202777955</v>
      </c>
      <c r="AE7" s="1">
        <f t="shared" si="15"/>
        <v>0.8303533718147261</v>
      </c>
      <c r="AF7" s="1">
        <f t="shared" si="16"/>
        <v>0.6922535211267605</v>
      </c>
      <c r="AG7" s="1">
        <f t="shared" si="17"/>
        <v>0.755040645202586</v>
      </c>
      <c r="AI7" s="1">
        <f t="shared" si="18"/>
        <v>0.8336854460093897</v>
      </c>
      <c r="AJ7" s="2">
        <f>MAX(0.001,Z7)/MAX(0.001,Q7)</f>
        <v>1</v>
      </c>
      <c r="AK7" s="6" t="e">
        <f t="shared" si="20"/>
        <v>#NUM!</v>
      </c>
      <c r="AL7" s="1">
        <f t="shared" si="21"/>
        <v>0.6551643192488263</v>
      </c>
      <c r="AM7" s="1">
        <f t="shared" si="22"/>
        <v>0.7456572769953052</v>
      </c>
      <c r="AN7" s="2">
        <f t="shared" si="23"/>
        <v>0.6190140845070422</v>
      </c>
      <c r="AO7" s="1"/>
      <c r="AP7" s="1">
        <f t="shared" si="24"/>
        <v>0.09049295774647881</v>
      </c>
    </row>
    <row r="8" spans="1:42" ht="12.75">
      <c r="A8">
        <v>6</v>
      </c>
      <c r="B8">
        <v>807</v>
      </c>
      <c r="C8">
        <v>330</v>
      </c>
      <c r="D8">
        <v>276</v>
      </c>
      <c r="E8">
        <v>179</v>
      </c>
      <c r="F8">
        <v>75</v>
      </c>
      <c r="G8">
        <v>162</v>
      </c>
      <c r="H8">
        <v>824</v>
      </c>
      <c r="I8">
        <v>330</v>
      </c>
      <c r="J8">
        <v>276</v>
      </c>
      <c r="K8">
        <v>179</v>
      </c>
      <c r="L8">
        <v>76</v>
      </c>
      <c r="M8">
        <v>145</v>
      </c>
      <c r="O8">
        <f t="shared" si="0"/>
        <v>1754</v>
      </c>
      <c r="P8">
        <f t="shared" si="1"/>
        <v>1148</v>
      </c>
      <c r="Q8">
        <f t="shared" si="2"/>
        <v>606</v>
      </c>
      <c r="R8" s="1">
        <f t="shared" si="3"/>
        <v>0.6545039908779932</v>
      </c>
      <c r="S8" s="1">
        <f t="shared" si="4"/>
        <v>0.34549600912200684</v>
      </c>
      <c r="T8" s="3">
        <f t="shared" si="5"/>
        <v>807</v>
      </c>
      <c r="U8" s="3">
        <f t="shared" si="6"/>
        <v>824</v>
      </c>
      <c r="V8" s="3">
        <f t="shared" si="7"/>
        <v>330</v>
      </c>
      <c r="W8" s="3">
        <f t="shared" si="8"/>
        <v>969</v>
      </c>
      <c r="X8" s="3">
        <f t="shared" si="9"/>
        <v>75</v>
      </c>
      <c r="Y8" s="3">
        <f t="shared" si="10"/>
        <v>76</v>
      </c>
      <c r="Z8" s="3">
        <f t="shared" si="11"/>
        <v>276</v>
      </c>
      <c r="AA8" s="3">
        <f t="shared" si="11"/>
        <v>179</v>
      </c>
      <c r="AB8" s="1">
        <f t="shared" si="12"/>
        <v>0.7219047619047619</v>
      </c>
      <c r="AC8" s="1">
        <f t="shared" si="13"/>
        <v>0.7692828146143437</v>
      </c>
      <c r="AD8" s="1">
        <f t="shared" si="14"/>
        <v>0.7448411398624304</v>
      </c>
      <c r="AE8" s="1">
        <f t="shared" si="15"/>
        <v>0.7326984126984127</v>
      </c>
      <c r="AF8" s="1">
        <f t="shared" si="16"/>
        <v>0.7807848443843031</v>
      </c>
      <c r="AG8" s="1">
        <f t="shared" si="17"/>
        <v>0.7559777268260727</v>
      </c>
      <c r="AI8" s="1">
        <f t="shared" si="18"/>
        <v>0.8440766550522648</v>
      </c>
      <c r="AJ8" s="2">
        <f t="shared" si="19"/>
        <v>0.45544554455445546</v>
      </c>
      <c r="AK8" s="6">
        <f t="shared" si="20"/>
        <v>1.1232692642171453</v>
      </c>
      <c r="AL8" s="1">
        <f t="shared" si="21"/>
        <v>0.7682926829268293</v>
      </c>
      <c r="AM8" s="1">
        <f t="shared" si="22"/>
        <v>0.7839721254355401</v>
      </c>
      <c r="AN8" s="2">
        <f t="shared" si="23"/>
        <v>0.6482326111744584</v>
      </c>
      <c r="AO8" s="1"/>
      <c r="AP8" s="1">
        <f t="shared" si="24"/>
        <v>0.015679442508710784</v>
      </c>
    </row>
    <row r="9" spans="1:42" ht="12.75">
      <c r="A9">
        <v>7</v>
      </c>
      <c r="B9">
        <v>1567</v>
      </c>
      <c r="C9">
        <v>367</v>
      </c>
      <c r="D9">
        <v>126</v>
      </c>
      <c r="E9">
        <v>262</v>
      </c>
      <c r="F9">
        <v>171</v>
      </c>
      <c r="G9">
        <v>243</v>
      </c>
      <c r="H9">
        <v>1567</v>
      </c>
      <c r="I9">
        <v>367</v>
      </c>
      <c r="J9">
        <v>126</v>
      </c>
      <c r="K9">
        <v>262</v>
      </c>
      <c r="L9">
        <v>171</v>
      </c>
      <c r="M9">
        <v>243</v>
      </c>
      <c r="O9">
        <f t="shared" si="0"/>
        <v>2565</v>
      </c>
      <c r="P9">
        <f t="shared" si="1"/>
        <v>2072</v>
      </c>
      <c r="Q9">
        <f t="shared" si="2"/>
        <v>493</v>
      </c>
      <c r="R9" s="1">
        <f t="shared" si="3"/>
        <v>0.8077972709551657</v>
      </c>
      <c r="S9" s="1">
        <f t="shared" si="4"/>
        <v>0.19220272904483432</v>
      </c>
      <c r="T9" s="3">
        <f t="shared" si="5"/>
        <v>1567</v>
      </c>
      <c r="U9" s="3">
        <f t="shared" si="6"/>
        <v>1567</v>
      </c>
      <c r="V9" s="3">
        <f t="shared" si="7"/>
        <v>367</v>
      </c>
      <c r="W9" s="3">
        <f t="shared" si="8"/>
        <v>1810</v>
      </c>
      <c r="X9" s="3">
        <f t="shared" si="9"/>
        <v>171</v>
      </c>
      <c r="Y9" s="3">
        <f t="shared" si="10"/>
        <v>171</v>
      </c>
      <c r="Z9" s="3">
        <f t="shared" si="11"/>
        <v>126</v>
      </c>
      <c r="AA9" s="3">
        <f t="shared" si="11"/>
        <v>262</v>
      </c>
      <c r="AB9" s="1">
        <f t="shared" si="12"/>
        <v>0.8397742075553626</v>
      </c>
      <c r="AC9" s="1">
        <f t="shared" si="13"/>
        <v>0.7929479294792948</v>
      </c>
      <c r="AD9" s="1">
        <f t="shared" si="14"/>
        <v>0.8156895824546605</v>
      </c>
      <c r="AE9" s="1">
        <f t="shared" si="15"/>
        <v>0.8397742075553626</v>
      </c>
      <c r="AF9" s="1">
        <f t="shared" si="16"/>
        <v>0.7929479294792948</v>
      </c>
      <c r="AG9" s="1">
        <f t="shared" si="17"/>
        <v>0.8156895824546605</v>
      </c>
      <c r="AI9" s="1">
        <f t="shared" si="18"/>
        <v>0.8735521235521235</v>
      </c>
      <c r="AJ9" s="2">
        <f t="shared" si="19"/>
        <v>0.25557809330628806</v>
      </c>
      <c r="AK9" s="6">
        <f t="shared" si="20"/>
        <v>1.800382594038542</v>
      </c>
      <c r="AL9" s="1">
        <f t="shared" si="21"/>
        <v>0.8388030888030888</v>
      </c>
      <c r="AM9" s="1">
        <f t="shared" si="22"/>
        <v>0.8388030888030888</v>
      </c>
      <c r="AN9" s="2">
        <f t="shared" si="23"/>
        <v>0.7539961013645224</v>
      </c>
      <c r="AO9" s="1"/>
      <c r="AP9" s="1">
        <f t="shared" si="24"/>
        <v>0</v>
      </c>
    </row>
    <row r="10" spans="1:42" ht="12.75">
      <c r="A10">
        <v>8</v>
      </c>
      <c r="B10">
        <v>1773</v>
      </c>
      <c r="C10">
        <v>880</v>
      </c>
      <c r="D10">
        <v>33</v>
      </c>
      <c r="E10">
        <v>498</v>
      </c>
      <c r="F10">
        <v>158</v>
      </c>
      <c r="G10">
        <v>140</v>
      </c>
      <c r="H10">
        <v>1786</v>
      </c>
      <c r="I10">
        <v>880</v>
      </c>
      <c r="J10">
        <v>33</v>
      </c>
      <c r="K10">
        <v>498</v>
      </c>
      <c r="L10">
        <v>163</v>
      </c>
      <c r="M10">
        <v>127</v>
      </c>
      <c r="O10">
        <f t="shared" si="0"/>
        <v>3324</v>
      </c>
      <c r="P10">
        <f t="shared" si="1"/>
        <v>2411</v>
      </c>
      <c r="Q10">
        <f t="shared" si="2"/>
        <v>913</v>
      </c>
      <c r="R10" s="1">
        <f t="shared" si="3"/>
        <v>0.7253309265944645</v>
      </c>
      <c r="S10" s="1">
        <f t="shared" si="4"/>
        <v>0.2746690734055355</v>
      </c>
      <c r="T10" s="3">
        <f t="shared" si="5"/>
        <v>1773</v>
      </c>
      <c r="U10" s="3">
        <f t="shared" si="6"/>
        <v>1786</v>
      </c>
      <c r="V10" s="3">
        <f t="shared" si="7"/>
        <v>880</v>
      </c>
      <c r="W10" s="3">
        <f t="shared" si="8"/>
        <v>1913</v>
      </c>
      <c r="X10" s="3">
        <f t="shared" si="9"/>
        <v>158</v>
      </c>
      <c r="Y10" s="3">
        <f t="shared" si="10"/>
        <v>163</v>
      </c>
      <c r="Z10" s="3">
        <f t="shared" si="11"/>
        <v>33</v>
      </c>
      <c r="AA10" s="3">
        <f t="shared" si="11"/>
        <v>498</v>
      </c>
      <c r="AB10" s="1">
        <f t="shared" si="12"/>
        <v>0.9387827317763624</v>
      </c>
      <c r="AC10" s="1">
        <f t="shared" si="13"/>
        <v>0.8061379519902765</v>
      </c>
      <c r="AD10" s="1">
        <f t="shared" si="14"/>
        <v>0.867418669282328</v>
      </c>
      <c r="AE10" s="1">
        <f t="shared" si="15"/>
        <v>0.943382873319179</v>
      </c>
      <c r="AF10" s="1">
        <f t="shared" si="16"/>
        <v>0.8100881191127317</v>
      </c>
      <c r="AG10" s="1">
        <f t="shared" si="17"/>
        <v>0.871669118849109</v>
      </c>
      <c r="AI10" s="1">
        <f t="shared" si="18"/>
        <v>0.7934467026130236</v>
      </c>
      <c r="AJ10" s="2">
        <f t="shared" si="19"/>
        <v>0.03614457831325301</v>
      </c>
      <c r="AK10" s="6">
        <f t="shared" si="20"/>
        <v>2.6157308087308717</v>
      </c>
      <c r="AL10" s="1">
        <f t="shared" si="21"/>
        <v>0.8009124844462878</v>
      </c>
      <c r="AM10" s="1">
        <f t="shared" si="22"/>
        <v>0.808378266279552</v>
      </c>
      <c r="AN10" s="2">
        <f t="shared" si="23"/>
        <v>0.7981347773766546</v>
      </c>
      <c r="AO10" s="1"/>
      <c r="AP10" s="1">
        <f t="shared" si="24"/>
        <v>0.0074657818332641845</v>
      </c>
    </row>
    <row r="11" spans="1:42" ht="12.75">
      <c r="A11">
        <v>9</v>
      </c>
      <c r="B11">
        <v>1131</v>
      </c>
      <c r="C11">
        <v>0</v>
      </c>
      <c r="D11">
        <v>0</v>
      </c>
      <c r="E11">
        <v>317</v>
      </c>
      <c r="F11">
        <v>68</v>
      </c>
      <c r="G11">
        <v>1672</v>
      </c>
      <c r="H11">
        <v>1537</v>
      </c>
      <c r="I11">
        <v>0</v>
      </c>
      <c r="J11">
        <v>0</v>
      </c>
      <c r="K11">
        <v>317</v>
      </c>
      <c r="L11">
        <v>91</v>
      </c>
      <c r="M11">
        <v>1266</v>
      </c>
      <c r="O11">
        <f>B11+G11+C11+D11+E11+FIXES!E11</f>
        <v>3120</v>
      </c>
      <c r="P11">
        <f>B11+G11+E11+FIXES!E11</f>
        <v>3120</v>
      </c>
      <c r="Q11">
        <f t="shared" si="2"/>
        <v>0</v>
      </c>
      <c r="R11" s="1">
        <f t="shared" si="3"/>
        <v>1</v>
      </c>
      <c r="S11" s="1">
        <f t="shared" si="4"/>
        <v>0</v>
      </c>
      <c r="T11" s="3">
        <f t="shared" si="5"/>
        <v>1131</v>
      </c>
      <c r="U11" s="3">
        <f t="shared" si="6"/>
        <v>1537</v>
      </c>
      <c r="V11" s="3">
        <f t="shared" si="7"/>
        <v>0</v>
      </c>
      <c r="W11" s="3">
        <f t="shared" si="8"/>
        <v>2803</v>
      </c>
      <c r="X11" s="3">
        <f t="shared" si="9"/>
        <v>68</v>
      </c>
      <c r="Y11" s="3">
        <f t="shared" si="10"/>
        <v>91</v>
      </c>
      <c r="Z11" s="3">
        <f t="shared" si="11"/>
        <v>0</v>
      </c>
      <c r="AA11" s="3">
        <f>E11+FIXES!E11</f>
        <v>317</v>
      </c>
      <c r="AB11" s="1">
        <f t="shared" si="12"/>
        <v>0.4034962540135569</v>
      </c>
      <c r="AC11" s="1">
        <f t="shared" si="13"/>
        <v>0.3625</v>
      </c>
      <c r="AD11" s="1">
        <f t="shared" si="14"/>
        <v>0.3819010636501773</v>
      </c>
      <c r="AE11" s="1">
        <f t="shared" si="15"/>
        <v>0.5483410631466286</v>
      </c>
      <c r="AF11" s="1">
        <f t="shared" si="16"/>
        <v>0.49262820512820515</v>
      </c>
      <c r="AG11" s="1">
        <f t="shared" si="17"/>
        <v>0.5189937531656256</v>
      </c>
      <c r="AI11" s="1">
        <f t="shared" si="18"/>
        <v>0.8983974358974359</v>
      </c>
      <c r="AJ11" s="2">
        <f t="shared" si="19"/>
        <v>1</v>
      </c>
      <c r="AK11" s="6" t="e">
        <f t="shared" si="20"/>
        <v>#NUM!</v>
      </c>
      <c r="AL11" s="1">
        <f t="shared" si="21"/>
        <v>0.3842948717948718</v>
      </c>
      <c r="AM11" s="1">
        <f t="shared" si="22"/>
        <v>0.5217948717948718</v>
      </c>
      <c r="AN11" s="2">
        <f t="shared" si="23"/>
        <v>0.3625</v>
      </c>
      <c r="AO11" s="1"/>
      <c r="AP11" s="1">
        <f t="shared" si="24"/>
        <v>0.1375</v>
      </c>
    </row>
    <row r="12" spans="1:42" ht="12.75">
      <c r="A12">
        <v>10</v>
      </c>
      <c r="B12">
        <v>801</v>
      </c>
      <c r="C12">
        <v>432</v>
      </c>
      <c r="D12">
        <v>147</v>
      </c>
      <c r="E12">
        <v>87</v>
      </c>
      <c r="F12">
        <v>18</v>
      </c>
      <c r="G12">
        <v>143</v>
      </c>
      <c r="H12">
        <v>801</v>
      </c>
      <c r="I12">
        <v>432</v>
      </c>
      <c r="J12">
        <v>147</v>
      </c>
      <c r="K12">
        <v>87</v>
      </c>
      <c r="L12">
        <v>18</v>
      </c>
      <c r="M12">
        <v>143</v>
      </c>
      <c r="O12">
        <f t="shared" si="0"/>
        <v>1610</v>
      </c>
      <c r="P12">
        <f t="shared" si="1"/>
        <v>1031</v>
      </c>
      <c r="Q12">
        <f t="shared" si="2"/>
        <v>579</v>
      </c>
      <c r="R12" s="1">
        <f t="shared" si="3"/>
        <v>0.6403726708074534</v>
      </c>
      <c r="S12" s="1">
        <f t="shared" si="4"/>
        <v>0.3596273291925466</v>
      </c>
      <c r="T12" s="3">
        <f t="shared" si="5"/>
        <v>801</v>
      </c>
      <c r="U12" s="3">
        <f t="shared" si="6"/>
        <v>801</v>
      </c>
      <c r="V12" s="3">
        <f t="shared" si="7"/>
        <v>432</v>
      </c>
      <c r="W12" s="3">
        <f t="shared" si="8"/>
        <v>944</v>
      </c>
      <c r="X12" s="3">
        <f t="shared" si="9"/>
        <v>18</v>
      </c>
      <c r="Y12" s="3">
        <f t="shared" si="10"/>
        <v>18</v>
      </c>
      <c r="Z12" s="3">
        <f t="shared" si="11"/>
        <v>147</v>
      </c>
      <c r="AA12" s="3">
        <f t="shared" si="11"/>
        <v>87</v>
      </c>
      <c r="AB12" s="1">
        <f t="shared" si="12"/>
        <v>0.8095863427445831</v>
      </c>
      <c r="AC12" s="1">
        <f t="shared" si="13"/>
        <v>0.8427887901572112</v>
      </c>
      <c r="AD12" s="1">
        <f t="shared" si="14"/>
        <v>0.8258539852645681</v>
      </c>
      <c r="AE12" s="1">
        <f t="shared" si="15"/>
        <v>0.8095863427445831</v>
      </c>
      <c r="AF12" s="1">
        <f t="shared" si="16"/>
        <v>0.8427887901572112</v>
      </c>
      <c r="AG12" s="1">
        <f t="shared" si="17"/>
        <v>0.8258539852645681</v>
      </c>
      <c r="AI12" s="1">
        <f t="shared" si="18"/>
        <v>0.915615906886518</v>
      </c>
      <c r="AJ12" s="2">
        <f t="shared" si="19"/>
        <v>0.2538860103626943</v>
      </c>
      <c r="AK12" s="6">
        <f t="shared" si="20"/>
        <v>2.0384836574766276</v>
      </c>
      <c r="AL12" s="1">
        <f t="shared" si="21"/>
        <v>0.7943743937924346</v>
      </c>
      <c r="AM12" s="1">
        <f t="shared" si="22"/>
        <v>0.7943743937924346</v>
      </c>
      <c r="AN12" s="2">
        <f t="shared" si="23"/>
        <v>0.7658385093167702</v>
      </c>
      <c r="AO12" s="1"/>
      <c r="AP12" s="1">
        <f t="shared" si="24"/>
        <v>0</v>
      </c>
    </row>
    <row r="13" spans="1:42" ht="12.75">
      <c r="A13">
        <v>11</v>
      </c>
      <c r="B13">
        <v>1224</v>
      </c>
      <c r="C13">
        <v>642</v>
      </c>
      <c r="D13">
        <v>39</v>
      </c>
      <c r="E13">
        <v>698</v>
      </c>
      <c r="F13">
        <v>448</v>
      </c>
      <c r="G13">
        <v>63</v>
      </c>
      <c r="H13">
        <v>1224</v>
      </c>
      <c r="I13">
        <v>642</v>
      </c>
      <c r="J13">
        <v>39</v>
      </c>
      <c r="K13">
        <v>698</v>
      </c>
      <c r="L13">
        <v>512</v>
      </c>
      <c r="M13">
        <v>63</v>
      </c>
      <c r="O13">
        <f t="shared" si="0"/>
        <v>2666</v>
      </c>
      <c r="P13">
        <f t="shared" si="1"/>
        <v>1985</v>
      </c>
      <c r="Q13">
        <f t="shared" si="2"/>
        <v>681</v>
      </c>
      <c r="R13" s="1">
        <f t="shared" si="3"/>
        <v>0.7445611402850713</v>
      </c>
      <c r="S13" s="1">
        <f t="shared" si="4"/>
        <v>0.25543885971492875</v>
      </c>
      <c r="T13" s="3">
        <f t="shared" si="5"/>
        <v>1224</v>
      </c>
      <c r="U13" s="3">
        <f t="shared" si="6"/>
        <v>1224</v>
      </c>
      <c r="V13" s="3">
        <f t="shared" si="7"/>
        <v>642</v>
      </c>
      <c r="W13" s="3">
        <f t="shared" si="8"/>
        <v>1287</v>
      </c>
      <c r="X13" s="3">
        <f t="shared" si="9"/>
        <v>448</v>
      </c>
      <c r="Y13" s="3">
        <f t="shared" si="10"/>
        <v>512</v>
      </c>
      <c r="Z13" s="3">
        <f t="shared" si="11"/>
        <v>39</v>
      </c>
      <c r="AA13" s="3">
        <f t="shared" si="11"/>
        <v>698</v>
      </c>
      <c r="AB13" s="1">
        <f t="shared" si="12"/>
        <v>0.948170731707317</v>
      </c>
      <c r="AC13" s="1">
        <f t="shared" si="13"/>
        <v>0.7103159497525695</v>
      </c>
      <c r="AD13" s="1">
        <f t="shared" si="14"/>
        <v>0.8121871599564743</v>
      </c>
      <c r="AE13" s="1">
        <f t="shared" si="15"/>
        <v>0.948170731707317</v>
      </c>
      <c r="AF13" s="1">
        <f t="shared" si="16"/>
        <v>0.7103159497525695</v>
      </c>
      <c r="AG13" s="1">
        <f t="shared" si="17"/>
        <v>0.8121871599564743</v>
      </c>
      <c r="AI13" s="1">
        <f t="shared" si="18"/>
        <v>0.6483627204030227</v>
      </c>
      <c r="AJ13" s="2">
        <f t="shared" si="19"/>
        <v>0.05726872246696035</v>
      </c>
      <c r="AK13" s="6">
        <f t="shared" si="20"/>
        <v>1.9590266881275376</v>
      </c>
      <c r="AL13" s="1">
        <f t="shared" si="21"/>
        <v>0.8423173803526448</v>
      </c>
      <c r="AM13" s="1">
        <f t="shared" si="22"/>
        <v>0.87455919395466</v>
      </c>
      <c r="AN13" s="2">
        <f t="shared" si="23"/>
        <v>0.6999249812453113</v>
      </c>
      <c r="AO13" s="1"/>
      <c r="AP13" s="1">
        <f t="shared" si="24"/>
        <v>0.03224181360201517</v>
      </c>
    </row>
    <row r="14" spans="1:42" ht="12.75">
      <c r="A14">
        <v>12</v>
      </c>
      <c r="B14">
        <v>240</v>
      </c>
      <c r="C14">
        <v>53</v>
      </c>
      <c r="D14">
        <v>2</v>
      </c>
      <c r="E14">
        <v>576</v>
      </c>
      <c r="F14">
        <v>227</v>
      </c>
      <c r="G14">
        <v>194</v>
      </c>
      <c r="H14">
        <v>275</v>
      </c>
      <c r="I14">
        <v>53</v>
      </c>
      <c r="J14">
        <v>2</v>
      </c>
      <c r="K14">
        <v>576</v>
      </c>
      <c r="L14">
        <v>290</v>
      </c>
      <c r="M14">
        <v>159</v>
      </c>
      <c r="O14">
        <f t="shared" si="0"/>
        <v>1065</v>
      </c>
      <c r="P14">
        <f t="shared" si="1"/>
        <v>1010</v>
      </c>
      <c r="Q14">
        <f t="shared" si="2"/>
        <v>55</v>
      </c>
      <c r="R14" s="1">
        <f t="shared" si="3"/>
        <v>0.9483568075117371</v>
      </c>
      <c r="S14" s="1">
        <f t="shared" si="4"/>
        <v>0.051643192488262914</v>
      </c>
      <c r="T14" s="3">
        <f t="shared" si="5"/>
        <v>240</v>
      </c>
      <c r="U14" s="3">
        <f t="shared" si="6"/>
        <v>275</v>
      </c>
      <c r="V14" s="3">
        <f t="shared" si="7"/>
        <v>53</v>
      </c>
      <c r="W14" s="3">
        <f t="shared" si="8"/>
        <v>434</v>
      </c>
      <c r="X14" s="3">
        <f t="shared" si="9"/>
        <v>227</v>
      </c>
      <c r="Y14" s="3">
        <f t="shared" si="10"/>
        <v>290</v>
      </c>
      <c r="Z14" s="3">
        <f t="shared" si="11"/>
        <v>2</v>
      </c>
      <c r="AA14" s="3">
        <f t="shared" si="11"/>
        <v>576</v>
      </c>
      <c r="AB14" s="1">
        <f t="shared" si="12"/>
        <v>0.5991820040899796</v>
      </c>
      <c r="AC14" s="1">
        <f t="shared" si="13"/>
        <v>0.2756349952963311</v>
      </c>
      <c r="AD14" s="1">
        <f t="shared" si="14"/>
        <v>0.37757731958762886</v>
      </c>
      <c r="AE14" s="1">
        <f t="shared" si="15"/>
        <v>0.6707566462167689</v>
      </c>
      <c r="AF14" s="1">
        <f t="shared" si="16"/>
        <v>0.3085606773283161</v>
      </c>
      <c r="AG14" s="1">
        <f t="shared" si="17"/>
        <v>0.4226804123711341</v>
      </c>
      <c r="AI14" s="1">
        <f t="shared" si="18"/>
        <v>0.4297029702970297</v>
      </c>
      <c r="AJ14" s="2">
        <f t="shared" si="19"/>
        <v>0.03636363636363636</v>
      </c>
      <c r="AK14" s="6">
        <f t="shared" si="20"/>
        <v>1.617407315965273</v>
      </c>
      <c r="AL14" s="1">
        <f t="shared" si="21"/>
        <v>0.4623762376237624</v>
      </c>
      <c r="AM14" s="1">
        <f t="shared" si="22"/>
        <v>0.5594059405940595</v>
      </c>
      <c r="AN14" s="2">
        <f t="shared" si="23"/>
        <v>0.27511737089201876</v>
      </c>
      <c r="AO14" s="1"/>
      <c r="AP14" s="1">
        <f t="shared" si="24"/>
        <v>0.09702970297029706</v>
      </c>
    </row>
    <row r="15" spans="1:42" ht="12.75">
      <c r="A15">
        <v>13</v>
      </c>
      <c r="B15">
        <v>1267</v>
      </c>
      <c r="C15">
        <v>356</v>
      </c>
      <c r="D15">
        <v>502</v>
      </c>
      <c r="E15">
        <v>176</v>
      </c>
      <c r="F15">
        <v>14</v>
      </c>
      <c r="G15">
        <v>745</v>
      </c>
      <c r="H15">
        <v>1488</v>
      </c>
      <c r="I15">
        <v>356</v>
      </c>
      <c r="J15">
        <v>502</v>
      </c>
      <c r="K15">
        <v>176</v>
      </c>
      <c r="L15">
        <v>35</v>
      </c>
      <c r="M15">
        <v>524</v>
      </c>
      <c r="O15">
        <f t="shared" si="0"/>
        <v>3046</v>
      </c>
      <c r="P15">
        <f t="shared" si="1"/>
        <v>2188</v>
      </c>
      <c r="Q15">
        <f t="shared" si="2"/>
        <v>858</v>
      </c>
      <c r="R15" s="1">
        <f t="shared" si="3"/>
        <v>0.7183191070256073</v>
      </c>
      <c r="S15" s="1">
        <f t="shared" si="4"/>
        <v>0.28168089297439264</v>
      </c>
      <c r="T15" s="3">
        <f t="shared" si="5"/>
        <v>1267</v>
      </c>
      <c r="U15" s="3">
        <f t="shared" si="6"/>
        <v>1488</v>
      </c>
      <c r="V15" s="3">
        <f t="shared" si="7"/>
        <v>356</v>
      </c>
      <c r="W15" s="3">
        <f t="shared" si="8"/>
        <v>2012</v>
      </c>
      <c r="X15" s="3">
        <f t="shared" si="9"/>
        <v>14</v>
      </c>
      <c r="Y15" s="3">
        <f t="shared" si="10"/>
        <v>35</v>
      </c>
      <c r="Z15" s="3">
        <f t="shared" si="11"/>
        <v>502</v>
      </c>
      <c r="AA15" s="3">
        <f t="shared" si="11"/>
        <v>176</v>
      </c>
      <c r="AB15" s="1">
        <f t="shared" si="12"/>
        <v>0.5655052264808362</v>
      </c>
      <c r="AC15" s="1">
        <f t="shared" si="13"/>
        <v>0.6379716981132075</v>
      </c>
      <c r="AD15" s="1">
        <f t="shared" si="14"/>
        <v>0.5995567048393055</v>
      </c>
      <c r="AE15" s="1">
        <f t="shared" si="15"/>
        <v>0.6425087108013937</v>
      </c>
      <c r="AF15" s="1">
        <f t="shared" si="16"/>
        <v>0.7248427672955975</v>
      </c>
      <c r="AG15" s="1">
        <f t="shared" si="17"/>
        <v>0.6811968969338752</v>
      </c>
      <c r="AI15" s="1">
        <f t="shared" si="18"/>
        <v>0.9195612431444241</v>
      </c>
      <c r="AJ15" s="2">
        <f t="shared" si="19"/>
        <v>0.585081585081585</v>
      </c>
      <c r="AK15" s="6">
        <f t="shared" si="20"/>
        <v>1.1872157876808023</v>
      </c>
      <c r="AL15" s="1">
        <f t="shared" si="21"/>
        <v>0.5854661791590493</v>
      </c>
      <c r="AM15" s="1">
        <f t="shared" si="22"/>
        <v>0.6960694698354661</v>
      </c>
      <c r="AN15" s="2">
        <f t="shared" si="23"/>
        <v>0.5328299409061064</v>
      </c>
      <c r="AO15" s="1"/>
      <c r="AP15" s="1">
        <f t="shared" si="24"/>
        <v>0.11060329067641683</v>
      </c>
    </row>
    <row r="16" spans="1:42" ht="12.75">
      <c r="A16">
        <v>14</v>
      </c>
      <c r="B16">
        <v>1745</v>
      </c>
      <c r="C16">
        <v>311</v>
      </c>
      <c r="D16">
        <v>98</v>
      </c>
      <c r="E16">
        <v>34</v>
      </c>
      <c r="F16">
        <v>27</v>
      </c>
      <c r="G16">
        <v>172</v>
      </c>
      <c r="H16">
        <v>1789</v>
      </c>
      <c r="I16">
        <v>311</v>
      </c>
      <c r="J16">
        <v>98</v>
      </c>
      <c r="K16">
        <v>34</v>
      </c>
      <c r="L16">
        <v>27</v>
      </c>
      <c r="M16">
        <v>128</v>
      </c>
      <c r="O16">
        <f t="shared" si="0"/>
        <v>2360</v>
      </c>
      <c r="P16">
        <f t="shared" si="1"/>
        <v>1951</v>
      </c>
      <c r="Q16">
        <f t="shared" si="2"/>
        <v>409</v>
      </c>
      <c r="R16" s="1">
        <f t="shared" si="3"/>
        <v>0.8266949152542373</v>
      </c>
      <c r="S16" s="1">
        <f t="shared" si="4"/>
        <v>0.1733050847457627</v>
      </c>
      <c r="T16" s="3">
        <f t="shared" si="5"/>
        <v>1745</v>
      </c>
      <c r="U16" s="3">
        <f t="shared" si="6"/>
        <v>1789</v>
      </c>
      <c r="V16" s="3">
        <f t="shared" si="7"/>
        <v>311</v>
      </c>
      <c r="W16" s="3">
        <f t="shared" si="8"/>
        <v>1917</v>
      </c>
      <c r="X16" s="3">
        <f t="shared" si="9"/>
        <v>27</v>
      </c>
      <c r="Y16" s="3">
        <f t="shared" si="10"/>
        <v>27</v>
      </c>
      <c r="Z16" s="3">
        <f t="shared" si="11"/>
        <v>98</v>
      </c>
      <c r="AA16" s="3">
        <f t="shared" si="11"/>
        <v>34</v>
      </c>
      <c r="AB16" s="1">
        <f t="shared" si="12"/>
        <v>0.883920894239037</v>
      </c>
      <c r="AC16" s="1">
        <f t="shared" si="13"/>
        <v>0.9089301503094607</v>
      </c>
      <c r="AD16" s="1">
        <f t="shared" si="14"/>
        <v>0.8962510897994769</v>
      </c>
      <c r="AE16" s="1">
        <f t="shared" si="15"/>
        <v>0.9028374892519346</v>
      </c>
      <c r="AF16" s="1">
        <f t="shared" si="16"/>
        <v>0.9283819628647215</v>
      </c>
      <c r="AG16" s="1">
        <f t="shared" si="17"/>
        <v>0.915431560592851</v>
      </c>
      <c r="AI16" s="1">
        <f t="shared" si="18"/>
        <v>0.9825730394669401</v>
      </c>
      <c r="AJ16" s="2">
        <f t="shared" si="19"/>
        <v>0.2396088019559902</v>
      </c>
      <c r="AK16" s="6">
        <f t="shared" si="20"/>
        <v>2.8176113189118617</v>
      </c>
      <c r="AL16" s="1">
        <f t="shared" si="21"/>
        <v>0.9082521783700667</v>
      </c>
      <c r="AM16" s="1">
        <f t="shared" si="22"/>
        <v>0.9308047155304972</v>
      </c>
      <c r="AN16" s="2">
        <f t="shared" si="23"/>
        <v>0.8711864406779661</v>
      </c>
      <c r="AO16" s="1"/>
      <c r="AP16" s="1">
        <f t="shared" si="24"/>
        <v>0.022552537160430486</v>
      </c>
    </row>
    <row r="17" spans="1:42" ht="12.75">
      <c r="A17">
        <v>15</v>
      </c>
      <c r="B17">
        <v>1216</v>
      </c>
      <c r="C17">
        <v>405</v>
      </c>
      <c r="D17">
        <v>50</v>
      </c>
      <c r="E17">
        <v>299</v>
      </c>
      <c r="F17">
        <v>247</v>
      </c>
      <c r="G17">
        <v>504</v>
      </c>
      <c r="H17">
        <v>1502</v>
      </c>
      <c r="I17">
        <v>405</v>
      </c>
      <c r="J17">
        <v>50</v>
      </c>
      <c r="K17">
        <v>299</v>
      </c>
      <c r="L17">
        <v>251</v>
      </c>
      <c r="M17">
        <v>218</v>
      </c>
      <c r="O17">
        <f t="shared" si="0"/>
        <v>2474</v>
      </c>
      <c r="P17">
        <f t="shared" si="1"/>
        <v>2019</v>
      </c>
      <c r="Q17">
        <f t="shared" si="2"/>
        <v>455</v>
      </c>
      <c r="R17" s="1">
        <f t="shared" si="3"/>
        <v>0.8160873080032336</v>
      </c>
      <c r="S17" s="1">
        <f t="shared" si="4"/>
        <v>0.18391269199676638</v>
      </c>
      <c r="T17" s="3">
        <f t="shared" si="5"/>
        <v>1216</v>
      </c>
      <c r="U17" s="3">
        <f t="shared" si="6"/>
        <v>1502</v>
      </c>
      <c r="V17" s="3">
        <f t="shared" si="7"/>
        <v>405</v>
      </c>
      <c r="W17" s="3">
        <f t="shared" si="8"/>
        <v>1720</v>
      </c>
      <c r="X17" s="3">
        <f t="shared" si="9"/>
        <v>247</v>
      </c>
      <c r="Y17" s="3">
        <f t="shared" si="10"/>
        <v>251</v>
      </c>
      <c r="Z17" s="3">
        <f t="shared" si="11"/>
        <v>50</v>
      </c>
      <c r="AA17" s="3">
        <f t="shared" si="11"/>
        <v>299</v>
      </c>
      <c r="AB17" s="1">
        <f t="shared" si="12"/>
        <v>0.7452873563218391</v>
      </c>
      <c r="AC17" s="1">
        <f t="shared" si="13"/>
        <v>0.6687293729372937</v>
      </c>
      <c r="AD17" s="1">
        <f t="shared" si="14"/>
        <v>0.7049358556207871</v>
      </c>
      <c r="AE17" s="1">
        <f t="shared" si="15"/>
        <v>0.8767816091954023</v>
      </c>
      <c r="AF17" s="1">
        <f t="shared" si="16"/>
        <v>0.7867161716171617</v>
      </c>
      <c r="AG17" s="1">
        <f t="shared" si="17"/>
        <v>0.8293107197216786</v>
      </c>
      <c r="AI17" s="1">
        <f t="shared" si="18"/>
        <v>0.8519068845963348</v>
      </c>
      <c r="AJ17" s="2">
        <f t="shared" si="19"/>
        <v>0.10989010989010989</v>
      </c>
      <c r="AK17" s="6">
        <f t="shared" si="20"/>
        <v>2.2717600024937106</v>
      </c>
      <c r="AL17" s="1">
        <f t="shared" si="21"/>
        <v>0.7246161466072313</v>
      </c>
      <c r="AM17" s="1">
        <f t="shared" si="22"/>
        <v>0.8682516097077762</v>
      </c>
      <c r="AN17" s="2">
        <f t="shared" si="23"/>
        <v>0.6552142279708973</v>
      </c>
      <c r="AO17" s="1"/>
      <c r="AP17" s="1">
        <f t="shared" si="24"/>
        <v>0.14363546310054487</v>
      </c>
    </row>
    <row r="18" spans="1:42" ht="12.75">
      <c r="A18">
        <v>16</v>
      </c>
      <c r="B18">
        <v>1336</v>
      </c>
      <c r="C18">
        <v>285</v>
      </c>
      <c r="D18">
        <v>352</v>
      </c>
      <c r="E18">
        <v>7</v>
      </c>
      <c r="F18">
        <v>3</v>
      </c>
      <c r="G18">
        <v>936</v>
      </c>
      <c r="H18">
        <v>1854</v>
      </c>
      <c r="I18">
        <v>285</v>
      </c>
      <c r="J18">
        <v>352</v>
      </c>
      <c r="K18">
        <v>7</v>
      </c>
      <c r="L18">
        <v>3</v>
      </c>
      <c r="M18">
        <v>418</v>
      </c>
      <c r="O18">
        <f t="shared" si="0"/>
        <v>2916</v>
      </c>
      <c r="P18">
        <f t="shared" si="1"/>
        <v>2279</v>
      </c>
      <c r="Q18">
        <f t="shared" si="2"/>
        <v>637</v>
      </c>
      <c r="R18" s="1">
        <f t="shared" si="3"/>
        <v>0.7815500685871056</v>
      </c>
      <c r="S18" s="1">
        <f t="shared" si="4"/>
        <v>0.21844993141289437</v>
      </c>
      <c r="T18" s="3">
        <f t="shared" si="5"/>
        <v>1336</v>
      </c>
      <c r="U18" s="3">
        <f t="shared" si="6"/>
        <v>1854</v>
      </c>
      <c r="V18" s="3">
        <f t="shared" si="7"/>
        <v>285</v>
      </c>
      <c r="W18" s="3">
        <f t="shared" si="8"/>
        <v>2272</v>
      </c>
      <c r="X18" s="3">
        <f t="shared" si="9"/>
        <v>3</v>
      </c>
      <c r="Y18" s="3">
        <f t="shared" si="10"/>
        <v>3</v>
      </c>
      <c r="Z18" s="3">
        <f t="shared" si="11"/>
        <v>352</v>
      </c>
      <c r="AA18" s="3">
        <f t="shared" si="11"/>
        <v>7</v>
      </c>
      <c r="AB18" s="1">
        <f t="shared" si="12"/>
        <v>0.5572361636301134</v>
      </c>
      <c r="AC18" s="1">
        <f t="shared" si="13"/>
        <v>0.6322152886115444</v>
      </c>
      <c r="AD18" s="1">
        <f t="shared" si="14"/>
        <v>0.5923625068518179</v>
      </c>
      <c r="AE18" s="1">
        <f t="shared" si="15"/>
        <v>0.735304228257133</v>
      </c>
      <c r="AF18" s="1">
        <f t="shared" si="16"/>
        <v>0.8342433697347894</v>
      </c>
      <c r="AG18" s="1">
        <f t="shared" si="17"/>
        <v>0.7816553992325964</v>
      </c>
      <c r="AI18" s="1">
        <f t="shared" si="18"/>
        <v>0.9969284774023695</v>
      </c>
      <c r="AJ18" s="2">
        <f t="shared" si="19"/>
        <v>0.5525902668759811</v>
      </c>
      <c r="AK18" s="6">
        <f t="shared" si="20"/>
        <v>2.6078442185032915</v>
      </c>
      <c r="AL18" s="1">
        <f t="shared" si="21"/>
        <v>0.5875383940324704</v>
      </c>
      <c r="AM18" s="1">
        <f t="shared" si="22"/>
        <v>0.8148310662571303</v>
      </c>
      <c r="AN18" s="2">
        <f t="shared" si="23"/>
        <v>0.5558984910836763</v>
      </c>
      <c r="AO18" s="1"/>
      <c r="AP18" s="1">
        <f t="shared" si="24"/>
        <v>0.22729267222465988</v>
      </c>
    </row>
    <row r="19" spans="1:42" ht="12.75">
      <c r="A19">
        <v>17</v>
      </c>
      <c r="B19">
        <v>758</v>
      </c>
      <c r="C19">
        <v>236</v>
      </c>
      <c r="D19">
        <v>56</v>
      </c>
      <c r="E19">
        <v>152</v>
      </c>
      <c r="F19">
        <v>86</v>
      </c>
      <c r="G19">
        <v>82</v>
      </c>
      <c r="H19">
        <v>758</v>
      </c>
      <c r="I19">
        <v>236</v>
      </c>
      <c r="J19">
        <v>56</v>
      </c>
      <c r="K19">
        <v>152</v>
      </c>
      <c r="L19">
        <v>94</v>
      </c>
      <c r="M19">
        <v>82</v>
      </c>
      <c r="O19">
        <f t="shared" si="0"/>
        <v>1284</v>
      </c>
      <c r="P19">
        <f t="shared" si="1"/>
        <v>992</v>
      </c>
      <c r="Q19">
        <f t="shared" si="2"/>
        <v>292</v>
      </c>
      <c r="R19" s="1">
        <f t="shared" si="3"/>
        <v>0.7725856697819314</v>
      </c>
      <c r="S19" s="1">
        <f t="shared" si="4"/>
        <v>0.22741433021806853</v>
      </c>
      <c r="T19" s="3">
        <f t="shared" si="5"/>
        <v>758</v>
      </c>
      <c r="U19" s="3">
        <f t="shared" si="6"/>
        <v>758</v>
      </c>
      <c r="V19" s="3">
        <f t="shared" si="7"/>
        <v>236</v>
      </c>
      <c r="W19" s="3">
        <f t="shared" si="8"/>
        <v>840</v>
      </c>
      <c r="X19" s="3">
        <f t="shared" si="9"/>
        <v>86</v>
      </c>
      <c r="Y19" s="3">
        <f t="shared" si="10"/>
        <v>94</v>
      </c>
      <c r="Z19" s="3">
        <f t="shared" si="11"/>
        <v>56</v>
      </c>
      <c r="AA19" s="3">
        <f t="shared" si="11"/>
        <v>152</v>
      </c>
      <c r="AB19" s="1">
        <f t="shared" si="12"/>
        <v>0.8780918727915195</v>
      </c>
      <c r="AC19" s="1">
        <f t="shared" si="13"/>
        <v>0.8094462540716613</v>
      </c>
      <c r="AD19" s="1">
        <f t="shared" si="14"/>
        <v>0.8423728813559321</v>
      </c>
      <c r="AE19" s="1">
        <f t="shared" si="15"/>
        <v>0.8780918727915195</v>
      </c>
      <c r="AF19" s="1">
        <f t="shared" si="16"/>
        <v>0.8094462540716613</v>
      </c>
      <c r="AG19" s="1">
        <f t="shared" si="17"/>
        <v>0.8423728813559321</v>
      </c>
      <c r="AI19" s="1">
        <f t="shared" si="18"/>
        <v>0.8467741935483871</v>
      </c>
      <c r="AJ19" s="2">
        <f t="shared" si="19"/>
        <v>0.1917808219178082</v>
      </c>
      <c r="AK19" s="6">
        <f t="shared" si="20"/>
        <v>1.8940485064136547</v>
      </c>
      <c r="AL19" s="1">
        <f t="shared" si="21"/>
        <v>0.8508064516129032</v>
      </c>
      <c r="AM19" s="1">
        <f t="shared" si="22"/>
        <v>0.8588709677419355</v>
      </c>
      <c r="AN19" s="2">
        <f t="shared" si="23"/>
        <v>0.7741433021806854</v>
      </c>
      <c r="AO19" s="1"/>
      <c r="AP19" s="1">
        <f t="shared" si="24"/>
        <v>0.008064516129032251</v>
      </c>
    </row>
    <row r="20" spans="1:42" ht="12.75">
      <c r="A20">
        <v>18</v>
      </c>
      <c r="B20">
        <v>1282</v>
      </c>
      <c r="C20">
        <v>737</v>
      </c>
      <c r="D20">
        <v>97</v>
      </c>
      <c r="E20">
        <v>397</v>
      </c>
      <c r="F20">
        <v>116</v>
      </c>
      <c r="G20">
        <v>485</v>
      </c>
      <c r="H20">
        <v>1283</v>
      </c>
      <c r="I20">
        <v>737</v>
      </c>
      <c r="J20">
        <v>97</v>
      </c>
      <c r="K20">
        <v>397</v>
      </c>
      <c r="L20">
        <v>118</v>
      </c>
      <c r="M20">
        <v>484</v>
      </c>
      <c r="O20">
        <f t="shared" si="0"/>
        <v>2998</v>
      </c>
      <c r="P20">
        <f t="shared" si="1"/>
        <v>2164</v>
      </c>
      <c r="Q20">
        <f t="shared" si="2"/>
        <v>834</v>
      </c>
      <c r="R20" s="1">
        <f t="shared" si="3"/>
        <v>0.7218145430286858</v>
      </c>
      <c r="S20" s="1">
        <f t="shared" si="4"/>
        <v>0.2781854569713142</v>
      </c>
      <c r="T20" s="3">
        <f t="shared" si="5"/>
        <v>1282</v>
      </c>
      <c r="U20" s="3">
        <f t="shared" si="6"/>
        <v>1283</v>
      </c>
      <c r="V20" s="3">
        <f t="shared" si="7"/>
        <v>737</v>
      </c>
      <c r="W20" s="3">
        <f t="shared" si="8"/>
        <v>1767</v>
      </c>
      <c r="X20" s="3">
        <f t="shared" si="9"/>
        <v>116</v>
      </c>
      <c r="Y20" s="3">
        <f t="shared" si="10"/>
        <v>118</v>
      </c>
      <c r="Z20" s="3">
        <f t="shared" si="11"/>
        <v>97</v>
      </c>
      <c r="AA20" s="3">
        <f t="shared" si="11"/>
        <v>397</v>
      </c>
      <c r="AB20" s="1">
        <f t="shared" si="12"/>
        <v>0.776239907727797</v>
      </c>
      <c r="AC20" s="1">
        <f t="shared" si="13"/>
        <v>0.6959669079627715</v>
      </c>
      <c r="AD20" s="1">
        <f t="shared" si="14"/>
        <v>0.7339149400218102</v>
      </c>
      <c r="AE20" s="1">
        <f t="shared" si="15"/>
        <v>0.7766243752402922</v>
      </c>
      <c r="AF20" s="1">
        <f t="shared" si="16"/>
        <v>0.6963116166839021</v>
      </c>
      <c r="AG20" s="1">
        <f t="shared" si="17"/>
        <v>0.7342784442021083</v>
      </c>
      <c r="AI20" s="1">
        <f t="shared" si="18"/>
        <v>0.816543438077634</v>
      </c>
      <c r="AJ20" s="2">
        <f t="shared" si="19"/>
        <v>0.11630695443645084</v>
      </c>
      <c r="AK20" s="6">
        <f t="shared" si="20"/>
        <v>2.095923365375644</v>
      </c>
      <c r="AL20" s="1">
        <f t="shared" si="21"/>
        <v>0.6460258780036968</v>
      </c>
      <c r="AM20" s="1">
        <f t="shared" si="22"/>
        <v>0.6474121996303143</v>
      </c>
      <c r="AN20" s="2">
        <f t="shared" si="23"/>
        <v>0.6734489659773182</v>
      </c>
      <c r="AO20" s="1"/>
      <c r="AP20" s="1">
        <f t="shared" si="24"/>
        <v>0.0013863216266174483</v>
      </c>
    </row>
    <row r="21" spans="1:42" ht="12.75">
      <c r="A21">
        <v>19</v>
      </c>
      <c r="B21">
        <v>999</v>
      </c>
      <c r="C21">
        <v>0</v>
      </c>
      <c r="D21">
        <v>0</v>
      </c>
      <c r="E21">
        <v>480</v>
      </c>
      <c r="F21">
        <v>135</v>
      </c>
      <c r="G21">
        <v>2776</v>
      </c>
      <c r="H21">
        <v>1816</v>
      </c>
      <c r="I21">
        <v>0</v>
      </c>
      <c r="J21">
        <v>0</v>
      </c>
      <c r="K21">
        <v>480</v>
      </c>
      <c r="L21">
        <v>166</v>
      </c>
      <c r="M21">
        <v>1959</v>
      </c>
      <c r="O21">
        <f t="shared" si="0"/>
        <v>4255</v>
      </c>
      <c r="P21">
        <f t="shared" si="1"/>
        <v>4255</v>
      </c>
      <c r="Q21">
        <f t="shared" si="2"/>
        <v>0</v>
      </c>
      <c r="R21" s="1">
        <f t="shared" si="3"/>
        <v>1</v>
      </c>
      <c r="S21" s="1">
        <f t="shared" si="4"/>
        <v>0</v>
      </c>
      <c r="T21" s="3">
        <f t="shared" si="5"/>
        <v>999</v>
      </c>
      <c r="U21" s="3">
        <f t="shared" si="6"/>
        <v>1816</v>
      </c>
      <c r="V21" s="3">
        <f t="shared" si="7"/>
        <v>0</v>
      </c>
      <c r="W21" s="3">
        <f t="shared" si="8"/>
        <v>3775</v>
      </c>
      <c r="X21" s="3">
        <f t="shared" si="9"/>
        <v>135</v>
      </c>
      <c r="Y21" s="3">
        <f t="shared" si="10"/>
        <v>166</v>
      </c>
      <c r="Z21" s="3">
        <f t="shared" si="11"/>
        <v>0</v>
      </c>
      <c r="AA21" s="3">
        <f t="shared" si="11"/>
        <v>480</v>
      </c>
      <c r="AB21" s="1">
        <f t="shared" si="12"/>
        <v>0.264635761589404</v>
      </c>
      <c r="AC21" s="1">
        <f t="shared" si="13"/>
        <v>0.23478260869565218</v>
      </c>
      <c r="AD21" s="1">
        <f t="shared" si="14"/>
        <v>0.24881693648816935</v>
      </c>
      <c r="AE21" s="1">
        <f t="shared" si="15"/>
        <v>0.4810596026490066</v>
      </c>
      <c r="AF21" s="1">
        <f t="shared" si="16"/>
        <v>0.42679200940070505</v>
      </c>
      <c r="AG21" s="1">
        <f t="shared" si="17"/>
        <v>0.4523038605230386</v>
      </c>
      <c r="AI21" s="1">
        <f t="shared" si="18"/>
        <v>0.8871915393654524</v>
      </c>
      <c r="AJ21" s="2">
        <f t="shared" si="19"/>
        <v>1</v>
      </c>
      <c r="AK21" s="6" t="e">
        <f t="shared" si="20"/>
        <v>#NUM!</v>
      </c>
      <c r="AL21" s="1">
        <f t="shared" si="21"/>
        <v>0.2665099882491187</v>
      </c>
      <c r="AM21" s="1">
        <f t="shared" si="22"/>
        <v>0.4658049353701528</v>
      </c>
      <c r="AN21" s="2">
        <f t="shared" si="23"/>
        <v>0.23478260869565218</v>
      </c>
      <c r="AO21" s="1"/>
      <c r="AP21" s="1">
        <f t="shared" si="24"/>
        <v>0.19929494712103407</v>
      </c>
    </row>
    <row r="22" spans="1:42" ht="12.75">
      <c r="A22">
        <v>20</v>
      </c>
      <c r="B22">
        <v>2389</v>
      </c>
      <c r="C22">
        <v>200</v>
      </c>
      <c r="D22">
        <v>169</v>
      </c>
      <c r="E22">
        <v>138</v>
      </c>
      <c r="F22">
        <v>46</v>
      </c>
      <c r="G22">
        <v>1050</v>
      </c>
      <c r="H22">
        <v>3041</v>
      </c>
      <c r="I22">
        <v>200</v>
      </c>
      <c r="J22">
        <v>169</v>
      </c>
      <c r="K22">
        <v>138</v>
      </c>
      <c r="L22">
        <v>52</v>
      </c>
      <c r="M22">
        <v>398</v>
      </c>
      <c r="O22">
        <f t="shared" si="0"/>
        <v>3946</v>
      </c>
      <c r="P22">
        <f t="shared" si="1"/>
        <v>3577</v>
      </c>
      <c r="Q22">
        <f t="shared" si="2"/>
        <v>369</v>
      </c>
      <c r="R22" s="1">
        <f t="shared" si="3"/>
        <v>0.9064875823618854</v>
      </c>
      <c r="S22" s="1">
        <f t="shared" si="4"/>
        <v>0.09351241763811455</v>
      </c>
      <c r="T22" s="3">
        <f t="shared" si="5"/>
        <v>2389</v>
      </c>
      <c r="U22" s="3">
        <f t="shared" si="6"/>
        <v>3041</v>
      </c>
      <c r="V22" s="3">
        <f t="shared" si="7"/>
        <v>200</v>
      </c>
      <c r="W22" s="3">
        <f t="shared" si="8"/>
        <v>3439</v>
      </c>
      <c r="X22" s="3">
        <f t="shared" si="9"/>
        <v>46</v>
      </c>
      <c r="Y22" s="3">
        <f t="shared" si="10"/>
        <v>52</v>
      </c>
      <c r="Z22" s="3">
        <f t="shared" si="11"/>
        <v>169</v>
      </c>
      <c r="AA22" s="3">
        <f t="shared" si="11"/>
        <v>138</v>
      </c>
      <c r="AB22" s="1">
        <f t="shared" si="12"/>
        <v>0.6798844537815126</v>
      </c>
      <c r="AC22" s="1">
        <f t="shared" si="13"/>
        <v>0.6854646544876887</v>
      </c>
      <c r="AD22" s="1">
        <f t="shared" si="14"/>
        <v>0.6826631509558339</v>
      </c>
      <c r="AE22" s="1">
        <f t="shared" si="15"/>
        <v>0.8511029411764706</v>
      </c>
      <c r="AF22" s="1">
        <f t="shared" si="16"/>
        <v>0.8580884299708763</v>
      </c>
      <c r="AG22" s="1">
        <f t="shared" si="17"/>
        <v>0.8545814106789716</v>
      </c>
      <c r="AI22" s="1">
        <f t="shared" si="18"/>
        <v>0.961420184512161</v>
      </c>
      <c r="AJ22" s="2">
        <f t="shared" si="19"/>
        <v>0.45799457994579945</v>
      </c>
      <c r="AK22" s="6">
        <f t="shared" si="20"/>
        <v>1.8728963339800762</v>
      </c>
      <c r="AL22" s="1">
        <f t="shared" si="21"/>
        <v>0.6807380486441151</v>
      </c>
      <c r="AM22" s="1">
        <f t="shared" si="22"/>
        <v>0.864691081912217</v>
      </c>
      <c r="AN22" s="2">
        <f t="shared" si="23"/>
        <v>0.6561074505828687</v>
      </c>
      <c r="AO22" s="1"/>
      <c r="AP22" s="1">
        <f t="shared" si="24"/>
        <v>0.18395303326810186</v>
      </c>
    </row>
    <row r="23" spans="1:42" ht="12.75">
      <c r="A23">
        <v>21</v>
      </c>
      <c r="B23">
        <v>2039</v>
      </c>
      <c r="C23">
        <v>666</v>
      </c>
      <c r="D23">
        <v>53</v>
      </c>
      <c r="E23">
        <v>356</v>
      </c>
      <c r="F23">
        <v>99</v>
      </c>
      <c r="G23">
        <v>326</v>
      </c>
      <c r="H23">
        <v>2039</v>
      </c>
      <c r="I23">
        <v>666</v>
      </c>
      <c r="J23">
        <v>53</v>
      </c>
      <c r="K23">
        <v>356</v>
      </c>
      <c r="L23">
        <v>101</v>
      </c>
      <c r="M23">
        <v>326</v>
      </c>
      <c r="O23">
        <f t="shared" si="0"/>
        <v>3440</v>
      </c>
      <c r="P23">
        <f t="shared" si="1"/>
        <v>2721</v>
      </c>
      <c r="Q23">
        <f t="shared" si="2"/>
        <v>719</v>
      </c>
      <c r="R23" s="1">
        <f t="shared" si="3"/>
        <v>0.7909883720930233</v>
      </c>
      <c r="S23" s="1">
        <f t="shared" si="4"/>
        <v>0.20901162790697675</v>
      </c>
      <c r="T23" s="3">
        <f t="shared" si="5"/>
        <v>2039</v>
      </c>
      <c r="U23" s="3">
        <f t="shared" si="6"/>
        <v>2039</v>
      </c>
      <c r="V23" s="3">
        <f t="shared" si="7"/>
        <v>666</v>
      </c>
      <c r="W23" s="3">
        <f t="shared" si="8"/>
        <v>2365</v>
      </c>
      <c r="X23" s="3">
        <f t="shared" si="9"/>
        <v>99</v>
      </c>
      <c r="Y23" s="3">
        <f t="shared" si="10"/>
        <v>101</v>
      </c>
      <c r="Z23" s="3">
        <f t="shared" si="11"/>
        <v>53</v>
      </c>
      <c r="AA23" s="3">
        <f t="shared" si="11"/>
        <v>356</v>
      </c>
      <c r="AB23" s="1">
        <f t="shared" si="12"/>
        <v>0.8771076523994812</v>
      </c>
      <c r="AC23" s="1">
        <f t="shared" si="13"/>
        <v>0.798641865958075</v>
      </c>
      <c r="AD23" s="1">
        <f t="shared" si="14"/>
        <v>0.8360377066913924</v>
      </c>
      <c r="AE23" s="1">
        <f t="shared" si="15"/>
        <v>0.8771076523994812</v>
      </c>
      <c r="AF23" s="1">
        <f t="shared" si="16"/>
        <v>0.798641865958075</v>
      </c>
      <c r="AG23" s="1">
        <f t="shared" si="17"/>
        <v>0.8360377066913924</v>
      </c>
      <c r="AI23" s="1">
        <f t="shared" si="18"/>
        <v>0.8691657478868063</v>
      </c>
      <c r="AJ23" s="2">
        <f t="shared" si="19"/>
        <v>0.0737134909596662</v>
      </c>
      <c r="AK23" s="6">
        <f t="shared" si="20"/>
        <v>2.5711367042579716</v>
      </c>
      <c r="AL23" s="1">
        <f t="shared" si="21"/>
        <v>0.7857405365674385</v>
      </c>
      <c r="AM23" s="1">
        <f t="shared" si="22"/>
        <v>0.7864755604557148</v>
      </c>
      <c r="AN23" s="2">
        <f t="shared" si="23"/>
        <v>0.7863372093023255</v>
      </c>
      <c r="AO23" s="1"/>
      <c r="AP23" s="1">
        <f t="shared" si="24"/>
        <v>0.0007350238882762872</v>
      </c>
    </row>
    <row r="24" spans="1:42" ht="12.75">
      <c r="A24">
        <v>22</v>
      </c>
      <c r="B24">
        <v>1212</v>
      </c>
      <c r="C24">
        <v>354</v>
      </c>
      <c r="D24">
        <v>202</v>
      </c>
      <c r="E24">
        <v>92</v>
      </c>
      <c r="F24">
        <v>53</v>
      </c>
      <c r="G24">
        <v>160</v>
      </c>
      <c r="H24">
        <v>1212</v>
      </c>
      <c r="I24">
        <v>354</v>
      </c>
      <c r="J24">
        <v>202</v>
      </c>
      <c r="K24">
        <v>92</v>
      </c>
      <c r="L24">
        <v>53</v>
      </c>
      <c r="M24">
        <v>160</v>
      </c>
      <c r="O24">
        <f t="shared" si="0"/>
        <v>2020</v>
      </c>
      <c r="P24">
        <f t="shared" si="1"/>
        <v>1464</v>
      </c>
      <c r="Q24">
        <f t="shared" si="2"/>
        <v>556</v>
      </c>
      <c r="R24" s="1">
        <f t="shared" si="3"/>
        <v>0.7247524752475247</v>
      </c>
      <c r="S24" s="1">
        <f t="shared" si="4"/>
        <v>0.27524752475247527</v>
      </c>
      <c r="T24" s="3">
        <f t="shared" si="5"/>
        <v>1212</v>
      </c>
      <c r="U24" s="3">
        <f t="shared" si="6"/>
        <v>1212</v>
      </c>
      <c r="V24" s="3">
        <f t="shared" si="7"/>
        <v>354</v>
      </c>
      <c r="W24" s="3">
        <f t="shared" si="8"/>
        <v>1372</v>
      </c>
      <c r="X24" s="3">
        <f t="shared" si="9"/>
        <v>53</v>
      </c>
      <c r="Y24" s="3">
        <f t="shared" si="10"/>
        <v>53</v>
      </c>
      <c r="Z24" s="3">
        <f t="shared" si="11"/>
        <v>202</v>
      </c>
      <c r="AA24" s="3">
        <f t="shared" si="11"/>
        <v>92</v>
      </c>
      <c r="AB24" s="1">
        <f t="shared" si="12"/>
        <v>0.8122406639004149</v>
      </c>
      <c r="AC24" s="1">
        <f t="shared" si="13"/>
        <v>0.8613861386138614</v>
      </c>
      <c r="AD24" s="1">
        <f t="shared" si="14"/>
        <v>0.8360918312867057</v>
      </c>
      <c r="AE24" s="1">
        <f t="shared" si="15"/>
        <v>0.8122406639004149</v>
      </c>
      <c r="AF24" s="1">
        <f t="shared" si="16"/>
        <v>0.8613861386138614</v>
      </c>
      <c r="AG24" s="1">
        <f t="shared" si="17"/>
        <v>0.8360918312867057</v>
      </c>
      <c r="AI24" s="1">
        <f t="shared" si="18"/>
        <v>0.9371584699453552</v>
      </c>
      <c r="AJ24" s="2">
        <f t="shared" si="19"/>
        <v>0.36330935251798563</v>
      </c>
      <c r="AK24" s="6">
        <f t="shared" si="20"/>
        <v>1.8809766430050132</v>
      </c>
      <c r="AL24" s="1">
        <f t="shared" si="21"/>
        <v>0.8640710382513661</v>
      </c>
      <c r="AM24" s="1">
        <f t="shared" si="22"/>
        <v>0.8640710382513661</v>
      </c>
      <c r="AN24" s="2">
        <f t="shared" si="23"/>
        <v>0.7752475247524753</v>
      </c>
      <c r="AO24" s="1"/>
      <c r="AP24" s="1">
        <f t="shared" si="24"/>
        <v>0</v>
      </c>
    </row>
    <row r="25" spans="1:42" ht="12.75">
      <c r="A25">
        <v>23</v>
      </c>
      <c r="B25">
        <v>1004</v>
      </c>
      <c r="C25">
        <v>941</v>
      </c>
      <c r="D25">
        <v>48</v>
      </c>
      <c r="E25">
        <v>524</v>
      </c>
      <c r="F25">
        <v>122</v>
      </c>
      <c r="G25">
        <v>149</v>
      </c>
      <c r="H25">
        <v>1107</v>
      </c>
      <c r="I25">
        <v>941</v>
      </c>
      <c r="J25">
        <v>48</v>
      </c>
      <c r="K25">
        <v>524</v>
      </c>
      <c r="L25">
        <v>231</v>
      </c>
      <c r="M25">
        <v>46</v>
      </c>
      <c r="O25">
        <f t="shared" si="0"/>
        <v>2666</v>
      </c>
      <c r="P25">
        <f t="shared" si="1"/>
        <v>1677</v>
      </c>
      <c r="Q25">
        <f t="shared" si="2"/>
        <v>989</v>
      </c>
      <c r="R25" s="1">
        <f t="shared" si="3"/>
        <v>0.6290322580645161</v>
      </c>
      <c r="S25" s="1">
        <f t="shared" si="4"/>
        <v>0.3709677419354839</v>
      </c>
      <c r="T25" s="3">
        <f t="shared" si="5"/>
        <v>1004</v>
      </c>
      <c r="U25" s="3">
        <f t="shared" si="6"/>
        <v>1107</v>
      </c>
      <c r="V25" s="3">
        <f t="shared" si="7"/>
        <v>941</v>
      </c>
      <c r="W25" s="3">
        <f t="shared" si="8"/>
        <v>1153</v>
      </c>
      <c r="X25" s="3">
        <f t="shared" si="9"/>
        <v>122</v>
      </c>
      <c r="Y25" s="3">
        <f t="shared" si="10"/>
        <v>231</v>
      </c>
      <c r="Z25" s="3">
        <f t="shared" si="11"/>
        <v>48</v>
      </c>
      <c r="AA25" s="3">
        <f t="shared" si="11"/>
        <v>524</v>
      </c>
      <c r="AB25" s="1">
        <f t="shared" si="12"/>
        <v>0.9080298786181139</v>
      </c>
      <c r="AC25" s="1">
        <f t="shared" si="13"/>
        <v>0.7429335370511841</v>
      </c>
      <c r="AD25" s="1">
        <f t="shared" si="14"/>
        <v>0.8172268907563025</v>
      </c>
      <c r="AE25" s="1">
        <f t="shared" si="15"/>
        <v>0.9561157796451915</v>
      </c>
      <c r="AF25" s="1">
        <f t="shared" si="16"/>
        <v>0.7822765469824293</v>
      </c>
      <c r="AG25" s="1">
        <f t="shared" si="17"/>
        <v>0.8605042016806723</v>
      </c>
      <c r="AI25" s="1">
        <f t="shared" si="18"/>
        <v>0.6875372689326178</v>
      </c>
      <c r="AJ25" s="2">
        <f t="shared" si="19"/>
        <v>0.04853387259858443</v>
      </c>
      <c r="AK25" s="6">
        <f t="shared" si="20"/>
        <v>2.1481199759883927</v>
      </c>
      <c r="AL25" s="1">
        <f t="shared" si="21"/>
        <v>0.6714370900417412</v>
      </c>
      <c r="AM25" s="1">
        <f t="shared" si="22"/>
        <v>0.7978533094812165</v>
      </c>
      <c r="AN25" s="2">
        <f t="shared" si="23"/>
        <v>0.7295573893473368</v>
      </c>
      <c r="AO25" s="1"/>
      <c r="AP25" s="1">
        <f t="shared" si="24"/>
        <v>0.12641621943947523</v>
      </c>
    </row>
    <row r="26" spans="1:42" ht="12.75">
      <c r="A26">
        <v>24</v>
      </c>
      <c r="B26">
        <v>662</v>
      </c>
      <c r="C26">
        <v>66</v>
      </c>
      <c r="D26">
        <v>400</v>
      </c>
      <c r="E26">
        <v>15</v>
      </c>
      <c r="F26">
        <v>1</v>
      </c>
      <c r="G26">
        <v>131</v>
      </c>
      <c r="H26">
        <v>671</v>
      </c>
      <c r="I26">
        <v>66</v>
      </c>
      <c r="J26">
        <v>400</v>
      </c>
      <c r="K26">
        <v>15</v>
      </c>
      <c r="L26">
        <v>1</v>
      </c>
      <c r="M26">
        <v>122</v>
      </c>
      <c r="O26">
        <f t="shared" si="0"/>
        <v>1274</v>
      </c>
      <c r="P26">
        <f t="shared" si="1"/>
        <v>808</v>
      </c>
      <c r="Q26">
        <f t="shared" si="2"/>
        <v>466</v>
      </c>
      <c r="R26" s="1">
        <f t="shared" si="3"/>
        <v>0.6342229199372057</v>
      </c>
      <c r="S26" s="1">
        <f t="shared" si="4"/>
        <v>0.36577708006279436</v>
      </c>
      <c r="T26" s="3">
        <f t="shared" si="5"/>
        <v>662</v>
      </c>
      <c r="U26" s="3">
        <f t="shared" si="6"/>
        <v>671</v>
      </c>
      <c r="V26" s="3">
        <f t="shared" si="7"/>
        <v>66</v>
      </c>
      <c r="W26" s="3">
        <f t="shared" si="8"/>
        <v>793</v>
      </c>
      <c r="X26" s="3">
        <f t="shared" si="9"/>
        <v>1</v>
      </c>
      <c r="Y26" s="3">
        <f t="shared" si="10"/>
        <v>1</v>
      </c>
      <c r="Z26" s="3">
        <f t="shared" si="11"/>
        <v>400</v>
      </c>
      <c r="AA26" s="3">
        <f t="shared" si="11"/>
        <v>15</v>
      </c>
      <c r="AB26" s="1">
        <f t="shared" si="12"/>
        <v>0.5782366957903098</v>
      </c>
      <c r="AC26" s="1">
        <f t="shared" si="13"/>
        <v>0.8329519450800915</v>
      </c>
      <c r="AD26" s="1">
        <f t="shared" si="14"/>
        <v>0.6826066572902016</v>
      </c>
      <c r="AE26" s="1">
        <f t="shared" si="15"/>
        <v>0.585385226370135</v>
      </c>
      <c r="AF26" s="1">
        <f t="shared" si="16"/>
        <v>0.8432494279176201</v>
      </c>
      <c r="AG26" s="1">
        <f t="shared" si="17"/>
        <v>0.6910454758556024</v>
      </c>
      <c r="AI26" s="1">
        <f t="shared" si="18"/>
        <v>0.9814356435643564</v>
      </c>
      <c r="AJ26" s="2">
        <f t="shared" si="19"/>
        <v>0.8583690987124464</v>
      </c>
      <c r="AK26" s="6">
        <f t="shared" si="20"/>
        <v>1.011323596498943</v>
      </c>
      <c r="AL26" s="1">
        <f t="shared" si="21"/>
        <v>0.8205445544554455</v>
      </c>
      <c r="AM26" s="1">
        <f t="shared" si="22"/>
        <v>0.8316831683168316</v>
      </c>
      <c r="AN26" s="2">
        <f t="shared" si="23"/>
        <v>0.5714285714285714</v>
      </c>
      <c r="AO26" s="1"/>
      <c r="AP26" s="1">
        <f t="shared" si="24"/>
        <v>0.011138613861386149</v>
      </c>
    </row>
    <row r="27" spans="1:42" ht="12.75">
      <c r="A27">
        <v>25</v>
      </c>
      <c r="B27">
        <v>775</v>
      </c>
      <c r="C27">
        <v>628</v>
      </c>
      <c r="D27">
        <v>20</v>
      </c>
      <c r="E27">
        <v>424</v>
      </c>
      <c r="F27">
        <v>190</v>
      </c>
      <c r="G27">
        <v>61</v>
      </c>
      <c r="H27">
        <v>775</v>
      </c>
      <c r="I27">
        <v>628</v>
      </c>
      <c r="J27">
        <v>20</v>
      </c>
      <c r="K27">
        <v>424</v>
      </c>
      <c r="L27">
        <v>209</v>
      </c>
      <c r="M27">
        <v>61</v>
      </c>
      <c r="O27">
        <f t="shared" si="0"/>
        <v>1908</v>
      </c>
      <c r="P27">
        <f t="shared" si="1"/>
        <v>1260</v>
      </c>
      <c r="Q27">
        <f t="shared" si="2"/>
        <v>648</v>
      </c>
      <c r="R27" s="1">
        <f t="shared" si="3"/>
        <v>0.660377358490566</v>
      </c>
      <c r="S27" s="1">
        <f t="shared" si="4"/>
        <v>0.33962264150943394</v>
      </c>
      <c r="T27" s="3">
        <f t="shared" si="5"/>
        <v>775</v>
      </c>
      <c r="U27" s="3">
        <f t="shared" si="6"/>
        <v>775</v>
      </c>
      <c r="V27" s="3">
        <f t="shared" si="7"/>
        <v>628</v>
      </c>
      <c r="W27" s="3">
        <f t="shared" si="8"/>
        <v>836</v>
      </c>
      <c r="X27" s="3">
        <f t="shared" si="9"/>
        <v>190</v>
      </c>
      <c r="Y27" s="3">
        <f t="shared" si="10"/>
        <v>209</v>
      </c>
      <c r="Z27" s="3">
        <f t="shared" si="11"/>
        <v>20</v>
      </c>
      <c r="AA27" s="3">
        <f t="shared" si="11"/>
        <v>424</v>
      </c>
      <c r="AB27" s="1">
        <f t="shared" si="12"/>
        <v>0.9454177897574124</v>
      </c>
      <c r="AC27" s="1">
        <f t="shared" si="13"/>
        <v>0.743114406779661</v>
      </c>
      <c r="AD27" s="1">
        <f t="shared" si="14"/>
        <v>0.83214709371293</v>
      </c>
      <c r="AE27" s="1">
        <f t="shared" si="15"/>
        <v>0.9454177897574124</v>
      </c>
      <c r="AF27" s="1">
        <f t="shared" si="16"/>
        <v>0.743114406779661</v>
      </c>
      <c r="AG27" s="1">
        <f t="shared" si="17"/>
        <v>0.83214709371293</v>
      </c>
      <c r="AI27" s="1">
        <f t="shared" si="18"/>
        <v>0.6634920634920635</v>
      </c>
      <c r="AJ27" s="2">
        <f t="shared" si="19"/>
        <v>0.030864197530864196</v>
      </c>
      <c r="AK27" s="6">
        <f t="shared" si="20"/>
        <v>2.2902533630213657</v>
      </c>
      <c r="AL27" s="1">
        <f t="shared" si="21"/>
        <v>0.7658730158730159</v>
      </c>
      <c r="AM27" s="1">
        <f t="shared" si="22"/>
        <v>0.780952380952381</v>
      </c>
      <c r="AN27" s="2">
        <f t="shared" si="23"/>
        <v>0.7353249475890985</v>
      </c>
      <c r="AO27" s="1"/>
      <c r="AP27" s="1">
        <f t="shared" si="24"/>
        <v>0.015079365079365026</v>
      </c>
    </row>
    <row r="29" spans="2:42" ht="12.75">
      <c r="B29">
        <f>SUM(B3:B27)</f>
        <v>33945</v>
      </c>
      <c r="C29">
        <f aca="true" t="shared" si="25" ref="C29:M29">SUM(C3:C27)</f>
        <v>9930</v>
      </c>
      <c r="D29">
        <f t="shared" si="25"/>
        <v>3103</v>
      </c>
      <c r="E29">
        <f t="shared" si="25"/>
        <v>8256</v>
      </c>
      <c r="F29">
        <f t="shared" si="25"/>
        <v>2848</v>
      </c>
      <c r="G29">
        <f t="shared" si="25"/>
        <v>13269</v>
      </c>
      <c r="H29">
        <f t="shared" si="25"/>
        <v>37968</v>
      </c>
      <c r="I29">
        <f t="shared" si="25"/>
        <v>9930</v>
      </c>
      <c r="J29">
        <f t="shared" si="25"/>
        <v>3103</v>
      </c>
      <c r="K29">
        <f t="shared" si="25"/>
        <v>8256</v>
      </c>
      <c r="L29">
        <f t="shared" si="25"/>
        <v>3534</v>
      </c>
      <c r="M29">
        <f t="shared" si="25"/>
        <v>9246</v>
      </c>
      <c r="O29">
        <f>SUM(O3:O27)</f>
        <v>68503</v>
      </c>
      <c r="P29">
        <f>SUM(P3:P27)</f>
        <v>55470</v>
      </c>
      <c r="Q29">
        <f>SUM(Q3:Q27)</f>
        <v>13033</v>
      </c>
      <c r="R29" s="1">
        <f>P29/O29</f>
        <v>0.8097455585886749</v>
      </c>
      <c r="S29" s="1">
        <f>Q29/O29</f>
        <v>0.19025444141132505</v>
      </c>
      <c r="T29">
        <f aca="true" t="shared" si="26" ref="T29:AA29">SUM(T3:T27)</f>
        <v>33945</v>
      </c>
      <c r="U29">
        <f t="shared" si="26"/>
        <v>37968</v>
      </c>
      <c r="V29">
        <f t="shared" si="26"/>
        <v>9930</v>
      </c>
      <c r="W29">
        <f t="shared" si="26"/>
        <v>47214</v>
      </c>
      <c r="X29">
        <f t="shared" si="26"/>
        <v>2848</v>
      </c>
      <c r="Y29">
        <f t="shared" si="26"/>
        <v>3534</v>
      </c>
      <c r="Z29">
        <f t="shared" si="26"/>
        <v>3103</v>
      </c>
      <c r="AA29">
        <f t="shared" si="26"/>
        <v>8256</v>
      </c>
      <c r="AI29" s="1">
        <f>W29/P29</f>
        <v>0.8511627906976744</v>
      </c>
      <c r="AJ29" s="2">
        <f>MAX(0.001,Z29)/MAX(0.001,Q29)</f>
        <v>0.23808793063761222</v>
      </c>
      <c r="AK29" s="6">
        <f>NORMSINV(AI29)-NORMSINV(AJ29)</f>
        <v>1.7538999574790797</v>
      </c>
      <c r="AL29" s="5">
        <f>AVERAGE(AL3:AL27)</f>
        <v>0.6967622844582044</v>
      </c>
      <c r="AM29" s="5">
        <f>AVERAGE(AM3:AM27)</f>
        <v>0.7649213200016959</v>
      </c>
      <c r="AN29" s="5">
        <f>AVERAGE(AN3:AN27)</f>
        <v>0.6491749353836938</v>
      </c>
      <c r="AP29" s="5">
        <f>AVERAGE(AP3:AP27)</f>
        <v>0.06815903554349136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K18" sqref="K18"/>
    </sheetView>
  </sheetViews>
  <sheetFormatPr defaultColWidth="9.00390625" defaultRowHeight="12.75"/>
  <cols>
    <col min="1" max="16384" width="11.00390625" style="0" customWidth="1"/>
  </cols>
  <sheetData>
    <row r="1" ht="12.75">
      <c r="A1" t="s">
        <v>37</v>
      </c>
    </row>
    <row r="2" spans="1:13" ht="12.75">
      <c r="A2" t="s">
        <v>12</v>
      </c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t="s">
        <v>11</v>
      </c>
    </row>
    <row r="3" spans="1:13" ht="12.75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ht="12.75">
      <c r="A4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.75">
      <c r="A5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.75">
      <c r="A6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2.75">
      <c r="A7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.75">
      <c r="A8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.75">
      <c r="A9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.75">
      <c r="A10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.75">
      <c r="A12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2.75">
      <c r="A13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2.75">
      <c r="A14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2.75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2.75">
      <c r="A16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ht="12.75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2.75">
      <c r="A18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2.75">
      <c r="A20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2.75">
      <c r="A21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2.75">
      <c r="A22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2.75">
      <c r="A23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.75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.75">
      <c r="A26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2.75">
      <c r="A27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9" spans="2:13" ht="12.75">
      <c r="B29">
        <f>SUM(B3:B27)</f>
        <v>0</v>
      </c>
      <c r="C29">
        <f aca="true" t="shared" si="0" ref="C29:M29">SUM(C3:C27)</f>
        <v>0</v>
      </c>
      <c r="D29">
        <f t="shared" si="0"/>
        <v>0</v>
      </c>
      <c r="E29">
        <f t="shared" si="0"/>
        <v>0</v>
      </c>
      <c r="F29">
        <f t="shared" si="0"/>
        <v>0</v>
      </c>
      <c r="G29">
        <f t="shared" si="0"/>
        <v>0</v>
      </c>
      <c r="H29">
        <f t="shared" si="0"/>
        <v>0</v>
      </c>
      <c r="I29">
        <f t="shared" si="0"/>
        <v>0</v>
      </c>
      <c r="J29">
        <f t="shared" si="0"/>
        <v>0</v>
      </c>
      <c r="K29">
        <f t="shared" si="0"/>
        <v>0</v>
      </c>
      <c r="L29">
        <f t="shared" si="0"/>
        <v>0</v>
      </c>
      <c r="M29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Ellis</dc:creator>
  <cp:keywords/>
  <dc:description/>
  <cp:lastModifiedBy>admin</cp:lastModifiedBy>
  <dcterms:created xsi:type="dcterms:W3CDTF">2005-09-01T23:20:36Z</dcterms:created>
  <dcterms:modified xsi:type="dcterms:W3CDTF">2006-09-11T18:04:36Z</dcterms:modified>
  <cp:category/>
  <cp:version/>
  <cp:contentType/>
  <cp:contentStatus/>
</cp:coreProperties>
</file>